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bgatdula\Dropbox\23rd ODA Review (2014)\SDAD Submissions\Annexes\"/>
    </mc:Choice>
  </mc:AlternateContent>
  <bookViews>
    <workbookView xWindow="0" yWindow="0" windowWidth="20490" windowHeight="7755"/>
  </bookViews>
  <sheets>
    <sheet name="Annex 2-f" sheetId="2" r:id="rId1"/>
  </sheets>
  <definedNames>
    <definedName name="_xlnm.Print_Titles" localSheetId="0">'Annex 2-f'!$7:$7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2" l="1"/>
  <c r="E8" i="2" l="1"/>
  <c r="H43" i="2"/>
  <c r="H42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</calcChain>
</file>

<file path=xl/sharedStrings.xml><?xml version="1.0" encoding="utf-8"?>
<sst xmlns="http://schemas.openxmlformats.org/spreadsheetml/2006/main" count="781" uniqueCount="440">
  <si>
    <t>Annex 2-F</t>
  </si>
  <si>
    <t>CY 2014 ODA Portfolio Review</t>
  </si>
  <si>
    <t>Project Title/DP/IA</t>
  </si>
  <si>
    <t>Sector</t>
  </si>
  <si>
    <t xml:space="preserve">Other DP-Assisted Programs and Projects in the Philippines </t>
  </si>
  <si>
    <t>GID</t>
  </si>
  <si>
    <t>IT&amp;T</t>
  </si>
  <si>
    <t>INFRA</t>
  </si>
  <si>
    <t>SRCD</t>
  </si>
  <si>
    <t>AARNR</t>
  </si>
  <si>
    <t>Teach for the Philippines</t>
  </si>
  <si>
    <t>ADB</t>
  </si>
  <si>
    <t>Philipines - Public Sector Linkages Program</t>
  </si>
  <si>
    <t>Australia</t>
  </si>
  <si>
    <t>Philippines :Disaster and Climate Risks Management</t>
  </si>
  <si>
    <t>Australian Scholarships Management</t>
  </si>
  <si>
    <t>Scholarship Systems Management</t>
  </si>
  <si>
    <t>Scholarships Programs</t>
  </si>
  <si>
    <t>Manila Program Support Unit</t>
  </si>
  <si>
    <t>Reducing Cost of Remittances - Pacific and Asia</t>
  </si>
  <si>
    <t>Philippines Post Advisory Support</t>
  </si>
  <si>
    <t>Australia-WB Philippines Development Fund</t>
  </si>
  <si>
    <t>ALA Scholarships 2011 Intake</t>
  </si>
  <si>
    <t>Enhancing Education - Scholarships 2011 Intake</t>
  </si>
  <si>
    <t>AusAID The Asia Foundation Partnership Philippines</t>
  </si>
  <si>
    <t>Australian Development Awards -2012 Intake</t>
  </si>
  <si>
    <t>AVID - Australian Volunteers International</t>
  </si>
  <si>
    <t>AVID - Austraining International</t>
  </si>
  <si>
    <t>AVID - Australian Red Cross</t>
  </si>
  <si>
    <t>Towards Sustainable Control and Elimination of Schistosomiasis in the Philippines</t>
  </si>
  <si>
    <t>Mekong Regional Program Implementation Support</t>
  </si>
  <si>
    <t>AusAID's Australia Awards - 2013 Intake</t>
  </si>
  <si>
    <t>Humanitarian Capability and Training 2012-2014</t>
  </si>
  <si>
    <t>Evaluation Capacity Building Project (Philippines)</t>
  </si>
  <si>
    <t>MTV EXIT Phase IV</t>
  </si>
  <si>
    <t xml:space="preserve">Australia Award Endeavor Scholarships and Fellowships </t>
  </si>
  <si>
    <t>Philippines - Typhoon Bopha, Team Leader</t>
  </si>
  <si>
    <t>AusAID's Australia Awards - 2014 Intake</t>
  </si>
  <si>
    <t>Direct Aid Program (DAP) 2013-14</t>
  </si>
  <si>
    <t>Political Economy Analysis for Improved Policy</t>
  </si>
  <si>
    <t>Philippines Typhoon Haiyan Response</t>
  </si>
  <si>
    <t>Operation Philippines Assist</t>
  </si>
  <si>
    <t>Peacebuilding in conflict afflicted Mindanao</t>
  </si>
  <si>
    <t>Philippines - Support UNDP Typhoon Haiyan Recovery</t>
  </si>
  <si>
    <t>Preventing Exploitation of Migrant Women in ASEAN</t>
  </si>
  <si>
    <t>ANCP Program Funding 2013-14 onwards</t>
  </si>
  <si>
    <t>Australia Awards Scholarships-Intake 2015</t>
  </si>
  <si>
    <t>Philippine Economic Growth</t>
  </si>
  <si>
    <t>Growth Analysis Contracting</t>
  </si>
  <si>
    <t>Knwledge-based Initiatives Phase II</t>
  </si>
  <si>
    <t>CIDA</t>
  </si>
  <si>
    <t>Promoting Transparency and Accountability of Local Governments through Active CSO Participation in Development Processes</t>
  </si>
  <si>
    <t>EU</t>
  </si>
  <si>
    <t>Citizen Action Network for LGU Accountability &amp; Performance</t>
  </si>
  <si>
    <t>Empowered Participatory Governance towards Progress in North Cotabato Communities (EPG-Progress)</t>
  </si>
  <si>
    <t>Strengthening Social Accountability Mechanisms in Local Governance in Antique</t>
  </si>
  <si>
    <t>Mine Action Support to the Peace Process in Mindanao</t>
  </si>
  <si>
    <t>Supporting Mindanao Peace Process through Enhancing Capacity of Peace Structures, Early Warning Early Response (EWER) Mechanisms and Local Conflict Prevention Actors</t>
  </si>
  <si>
    <t>Strengthening GPH-MILF Partnership and Local Capacities for Dialogue for Inclusive Peace in Mindanao</t>
  </si>
  <si>
    <t>Building Peace in Mindanao through Public Participation in Governance</t>
  </si>
  <si>
    <t>Shelter and NFI Support to Conflict Affected Communities in Central Mindanao</t>
  </si>
  <si>
    <t>IOM</t>
  </si>
  <si>
    <t>Enhanced Access to Emergency Health Care Services  through Repair and Re-equipping of Health Facilities for Vulnerable Conflict-Affected Communities in Central Mindanao</t>
  </si>
  <si>
    <t>Humanitarain Assistance for Vulnerable Populations in Conflict and Disaster Affected Areas of Mindanao</t>
  </si>
  <si>
    <t xml:space="preserve">Displacement Tracking and Support Building for the Peace Process in the Bangsamoro </t>
  </si>
  <si>
    <t xml:space="preserve">Renovation/Installation of Clinic in Can, Birthing Facilities, Safe Havens and Women Friendly Spaces </t>
  </si>
  <si>
    <t>Camp Coordination and Camp Management (CCCM) and Shelter Support to the Displaced Population in Conflict Affected Areas of Zamboanga City</t>
  </si>
  <si>
    <t>Camp Coordination and Camp Management (CCCM) and Shelter Support to the Displaced Population in Zamboanga</t>
  </si>
  <si>
    <t>Emergency Grant Aid for  the Philippines in Response to the Armed Conflict</t>
  </si>
  <si>
    <t>Philippine - Humanitarian Action Plan - Emergency Assistance</t>
  </si>
  <si>
    <t>Evacuation Support Program, Transitional Shelter and Protection Support for Vulnerable Populations in Zamboanga City</t>
  </si>
  <si>
    <t>Restoring Integrity amd Resilience of Internally Displaced Populations in Zamboanga through Shelter, Public Health Nutrition, WASH and Protection Intervention</t>
  </si>
  <si>
    <t>Philippines NZ Dairy Project</t>
  </si>
  <si>
    <t>New Zealand</t>
  </si>
  <si>
    <t>Strengthening the Response Capacities of the Philippine Red Cross</t>
  </si>
  <si>
    <t>Integrating DRR and CC Adaptation</t>
  </si>
  <si>
    <t>Restoring Agricultural Livelihoods in Conflict Affected Areas</t>
  </si>
  <si>
    <t>Restoring Agricultural Livelihoods in Typhoon Affected Areas</t>
  </si>
  <si>
    <t>Project ReBUILD</t>
  </si>
  <si>
    <t>Camiguin Coastal Resource Management Programme</t>
  </si>
  <si>
    <t xml:space="preserve">NZ ASEAN Scholars Awards </t>
  </si>
  <si>
    <t xml:space="preserve">Head of Mission Fund </t>
  </si>
  <si>
    <t>Humanitarian Assistance: Bohol Earthquake</t>
  </si>
  <si>
    <t>Humanitarian Assistance: Typhoon Haiyan</t>
  </si>
  <si>
    <t>Self Reliance and Empowerment for the Deaf in Bohol and Leyte</t>
  </si>
  <si>
    <t>Sustainable and Resilient Agribusiness in Mercedes (SARAM)</t>
  </si>
  <si>
    <t>HOPENZ - Water and Sustainable Agriculture in Luzon and Mindanao</t>
  </si>
  <si>
    <t>Save the Children NZ</t>
  </si>
  <si>
    <t xml:space="preserve">Regional Program to Encourage Political Participation on Gender Equity in Bangladesh, Cambodia, Philippines, East Timor and Vietnam </t>
  </si>
  <si>
    <t>Spain</t>
  </si>
  <si>
    <t>Disaster Risk and Prevention Management with Focus on Local Governance in 3 Municipalities in Camarines Norte, Philippines</t>
  </si>
  <si>
    <t>Strengthening of Local government in Camarines Norte, to Design a Plan for Community Development and Climate Change Adaptation</t>
  </si>
  <si>
    <t>Active Advocacy of Human Rights in the Barangays of Pilar, Sorsogon</t>
  </si>
  <si>
    <t>Culture for Peace, Governance and Disaster Risk Management in Zamboanga City and in the Province of Basilan, Philippines</t>
  </si>
  <si>
    <t>Reduction of Vulnerability of Affected Communities of Typhoon Bopha in the Davao Oriental Region, Philippines</t>
  </si>
  <si>
    <t>Build Resiliency and Improve Disaster Preparedness Among Children and Vulnerable Communities in Region XI, Philippines</t>
  </si>
  <si>
    <t>Strengthening Preparedness and Improve the Effectiveness of Disaster Response to Humanitarian Crises in the Philippines</t>
  </si>
  <si>
    <t>Building a Culture of Peace, Addressing Conflict Resolution and Trauma Healing, Addressing the Causes of Absence of Peace and Promoting Values ​​and Attitudes that Foster Multicultural Peace Community Building  in  the Philippines</t>
  </si>
  <si>
    <t>Promoting Good Governance in LGUs and Building Resilient Communities with Special Emphasis on Disaster Risk Prevention in Caraga and Bicol</t>
  </si>
  <si>
    <t>Reduction of Vulnerability of Affected Communities of Typhoon Bopha in Agusan del Sur Province</t>
  </si>
  <si>
    <t>Development, Publication and Advocacy of the Seventh (7th) Philippine Human Development Report</t>
  </si>
  <si>
    <t>UNDP</t>
  </si>
  <si>
    <t>UNDP Response to Early Recovery of Typhoon affected areas in Mindanao (TY Bopha)</t>
  </si>
  <si>
    <t>UNDP Response to Early Recovery</t>
  </si>
  <si>
    <t>Effective Management of TY Haiyan affected areas</t>
  </si>
  <si>
    <t>Engagement Facility (I)</t>
  </si>
  <si>
    <t>Engagement Facility (II)</t>
  </si>
  <si>
    <t>Development for RE Applications Mainstreaming &amp; Market Sustainability (Project Preparatory Grant)</t>
  </si>
  <si>
    <t>Promotion of Low Carbon Urban Transport System (Project Preparatory Grant)</t>
  </si>
  <si>
    <t>Implementation Sustainable Land Management Practices to Address Land Degradation and Mitigate Effects of Drought (Project Preparatory Grant)</t>
  </si>
  <si>
    <t>Indigenous Communities Conserved Areas (Project Preparatory Grant)</t>
  </si>
  <si>
    <t>Transforming Conflicts in Sulu and Basilan through People to People Engagement</t>
  </si>
  <si>
    <t>USAID</t>
  </si>
  <si>
    <t>Applying the 3B's to Land Conflict in Mindanao (A3B to Land Conflict)</t>
  </si>
  <si>
    <t>Women, Peace and Security: Increasing Participation of Women in Conflict Areas in Mindanao (WPS)</t>
  </si>
  <si>
    <t>Phil-Am Fund</t>
  </si>
  <si>
    <t>Micro-Enterprise Disaster Assistance (MIDAS) Fund for Resilient Program</t>
  </si>
  <si>
    <t>Development Credit Authority Loan Portfolio Guarantee 1</t>
  </si>
  <si>
    <t>Development Credit Authority Loan Portfolio Guarantee 2</t>
  </si>
  <si>
    <t>Strengthening the Capacity of Civil Society Organizations in the Phils.</t>
  </si>
  <si>
    <t>Assistance for Commodities Purchase for Tebow CURE Hospital</t>
  </si>
  <si>
    <t>Energy Policy and Development Program</t>
  </si>
  <si>
    <t>Multi-donor Facility-PH Mindanao Reconstruction and Development</t>
  </si>
  <si>
    <t>WB</t>
  </si>
  <si>
    <t>Philippines Public Health</t>
  </si>
  <si>
    <t>Philippines: Social Inclusion and Alternative Livelihood for the Informal Waste Sector</t>
  </si>
  <si>
    <t>Local Governance Support for LED</t>
  </si>
  <si>
    <t>Enabling Local Ownership of Development</t>
  </si>
  <si>
    <t>Working Together for Poverty Eradication 2012-2017</t>
  </si>
  <si>
    <t>Democratic Governance Programme</t>
  </si>
  <si>
    <t>International Internship 2013-2014 (IYIP)</t>
  </si>
  <si>
    <t>Sustainable Livelihoods Through Cooperatives</t>
  </si>
  <si>
    <t>Economic Growth Through Access to Financial Services</t>
  </si>
  <si>
    <t>2009-2015 Volunteer Support Program</t>
  </si>
  <si>
    <t xml:space="preserve">2009-2015 Program Volunteer Sending </t>
  </si>
  <si>
    <t>Typhoon Haiyan Philippines</t>
  </si>
  <si>
    <t xml:space="preserve">Philippines Typhoon </t>
  </si>
  <si>
    <t>Philippines Tyhoon Hayian - Relief Items</t>
  </si>
  <si>
    <t>Country-level Programming</t>
  </si>
  <si>
    <t>Typhoon Philippines -Panay</t>
  </si>
  <si>
    <t xml:space="preserve">Typhoon Philippines </t>
  </si>
  <si>
    <t xml:space="preserve">Typhoon Hayan Philippines - </t>
  </si>
  <si>
    <t>Typhoon Haiyan Philippines -</t>
  </si>
  <si>
    <t xml:space="preserve">Typhoon Haiyan Philippines - </t>
  </si>
  <si>
    <t xml:space="preserve">Typhoon Haiyan </t>
  </si>
  <si>
    <t>Typhoon Rammasun Philippines</t>
  </si>
  <si>
    <t xml:space="preserve">Hagupit in Philippines </t>
  </si>
  <si>
    <t>Recognition of the Rights of Indigneous Peoples in the Autonomous region of Muslim Mindanao (ARMM) for their Empowerment and Sustainable Development</t>
  </si>
  <si>
    <t>Strengthening  Inclusive and Conflict-Sensitive Economic Governance of Ancestral Lands Through Indigenous Peoples, Local Governments and Business Sector Partnerships</t>
  </si>
  <si>
    <t>Partnerships for Integrity and Job Creation-Local Governments and Civil Society Coperate for Integrity and Transparent, Effective, Small Business Registraton and Promotion Procedures</t>
  </si>
  <si>
    <t>Revenue Enhancement by Strengthening and Optimising the Utiisation of Resources and CSO Engagement in Local Governance</t>
  </si>
  <si>
    <t>Community-based Approach in Combatting Child Labor in Hazardous Industries in Plantations and Mining</t>
  </si>
  <si>
    <t>Use of Evidence-based Approach to Human Rights Documentation and Monitoring for the Protection of Human Rights Defenders and their families, and in the fight against Impunity</t>
  </si>
  <si>
    <t>Community Education, Advocacy and Social Mobilization to Eliminate Child Labour (CEASE-CL) in Negros Occidental</t>
  </si>
  <si>
    <t>Collective Action to Promote Non-violent Protective Society for Children</t>
  </si>
  <si>
    <t>Citizens Participation in Monitoring pf LGU Performance and Development Planning for Poverty Reduction</t>
  </si>
  <si>
    <t>Empowering Communities and Local Government Units in Implementing Inclusive Development Programs in the Philippines</t>
  </si>
  <si>
    <t>Emerging Champions for Biodiversity Conservation and Improved Ecosystem Services</t>
  </si>
  <si>
    <t>Increasing Use of Effective Contraception Methods by Urban Poor in Metro Manila</t>
  </si>
  <si>
    <t>Increasing the Uptake of High Efficiency Motors (HEMs) and Drive Systems in Philippine Industries</t>
  </si>
  <si>
    <t>Zero Carbon Resorts towards Sustainable Development of the 
Tourism Sector in the Philippines and Thailand</t>
  </si>
  <si>
    <t>Lead Paint Elimination Project</t>
  </si>
  <si>
    <t xml:space="preserve">Italian Assistance to the Agrarian Reform Community Development Support Program </t>
  </si>
  <si>
    <t>Italy</t>
  </si>
  <si>
    <t>The Project for the Improvement of Water Supply System in Metropolitan Cebu Water District</t>
  </si>
  <si>
    <t>JICA</t>
  </si>
  <si>
    <t>The Appropriate Technology Project of Ylang-ylang Oil Extraction in the Philippines using Patent Information*</t>
  </si>
  <si>
    <t>KOICA</t>
  </si>
  <si>
    <t>Promoting the Rights - and enhancing the participation - of women in the Bangsamoro Peace Consolidation and Development Process (Women in the Bangsamoro)</t>
  </si>
  <si>
    <t>Supporting the Transition to Bangsamoro: Strengthening the Regional Human Rights Infrastructure in the Autonomous Region in Muslim Mindanao (ARMM)</t>
  </si>
  <si>
    <t>Health Leadership and Governance Program</t>
  </si>
  <si>
    <t>USAid</t>
  </si>
  <si>
    <t>Guarding the Integrity of the Conditional Cash Transfer Program</t>
  </si>
  <si>
    <t>166 Units of Classrooms</t>
  </si>
  <si>
    <t>China</t>
  </si>
  <si>
    <t>Teach For the Philippines (TFP)</t>
  </si>
  <si>
    <t>Embassy of Canada-managed</t>
  </si>
  <si>
    <t xml:space="preserve">Integrated Rural Development Foundation of the Philippines </t>
  </si>
  <si>
    <t xml:space="preserve">The Institute for War and Peace Reporting </t>
  </si>
  <si>
    <t>Fundacion Accion Contra El Hambre</t>
  </si>
  <si>
    <t>Antique Federation Of Non-Government Organizations Inc Non Stock Corporation</t>
  </si>
  <si>
    <t>NGO Fondation Suisse de deminage</t>
  </si>
  <si>
    <t>NGO Non Violent Peace Forces</t>
  </si>
  <si>
    <t>NGO Centre for Humanitarian Dialogue</t>
  </si>
  <si>
    <t>NGO Conciliation Resources</t>
  </si>
  <si>
    <t>NDA</t>
  </si>
  <si>
    <t>Philippine Red Cross</t>
  </si>
  <si>
    <t>UNDP, NEDA</t>
  </si>
  <si>
    <t>FAO, ARMM- DAF</t>
  </si>
  <si>
    <t>FAO</t>
  </si>
  <si>
    <t>UNDP, Climate Change Commission</t>
  </si>
  <si>
    <t>DENR</t>
  </si>
  <si>
    <t>Others, Multiagency</t>
  </si>
  <si>
    <t>UNICEF</t>
  </si>
  <si>
    <t>UNICEF, Philippine Red Cross, Others</t>
  </si>
  <si>
    <t>Paz y Desarrollo Association</t>
  </si>
  <si>
    <t>Manos Unidas</t>
  </si>
  <si>
    <t>FUNDESO</t>
  </si>
  <si>
    <t>Zabalketa Association</t>
  </si>
  <si>
    <t>Humanismo y Democracia Foundation</t>
  </si>
  <si>
    <t>Save the Children Foundation</t>
  </si>
  <si>
    <t>Save the Children, Accion Contra el Hambre Foundation</t>
  </si>
  <si>
    <t>INTERED Foundation, FRS, Codespa Foundation</t>
  </si>
  <si>
    <t>Human Development Network Foundation, Inc. (UNDP)</t>
  </si>
  <si>
    <t>UNDP (DFAT)</t>
  </si>
  <si>
    <t xml:space="preserve">UNDP </t>
  </si>
  <si>
    <t>UNDP (Fédération Internationale de Football Association, Adam Smith International )</t>
  </si>
  <si>
    <t>UNDP (European Commission)</t>
  </si>
  <si>
    <t>UNDP (GEF)</t>
  </si>
  <si>
    <t>The Asia Foundation</t>
  </si>
  <si>
    <t>Miriam College Foundation, Inc.</t>
  </si>
  <si>
    <t>Various NGOs</t>
  </si>
  <si>
    <t>Philippine Business for Socal Progress</t>
  </si>
  <si>
    <t>BPI and BPI Family Savings</t>
  </si>
  <si>
    <t>Security Bank Corporation, Philippine Business Bank, Philippine Savings Bank, and BPI Leasing. </t>
  </si>
  <si>
    <t>Civil society organizations</t>
  </si>
  <si>
    <t>CURE Philippines</t>
  </si>
  <si>
    <t>UPEcon Foundation</t>
  </si>
  <si>
    <t>Intnl Lbr Org Country Office Philippines</t>
  </si>
  <si>
    <t>Population Services Pilipinas Inc.</t>
  </si>
  <si>
    <t>Solid Waste Managmnt Asscn - Philippines</t>
  </si>
  <si>
    <t>MinLand Foundation, Inc.</t>
  </si>
  <si>
    <t>CSFI</t>
  </si>
  <si>
    <t>Canadian Urban Institute and Colleges Institutes of Canada</t>
  </si>
  <si>
    <t>Inter Pares Program</t>
  </si>
  <si>
    <t>Development &amp; Peace</t>
  </si>
  <si>
    <t>Inst. of Public Administration of Canada</t>
  </si>
  <si>
    <t>Canadian Urban Institute -</t>
  </si>
  <si>
    <t>Canadian Cooperative Assn.</t>
  </si>
  <si>
    <t>Development International Desjardins</t>
  </si>
  <si>
    <t>Canadian Executing Services Orgn.</t>
  </si>
  <si>
    <t xml:space="preserve">Cuso International </t>
  </si>
  <si>
    <t>World Vision Cda 2014</t>
  </si>
  <si>
    <t>IFRC 2014</t>
  </si>
  <si>
    <t>Canadian Red Cross 2013</t>
  </si>
  <si>
    <t>International Comm. Of the Red Cross (ICRC) 2014</t>
  </si>
  <si>
    <t xml:space="preserve"> Action Against Hunger</t>
  </si>
  <si>
    <t>Leyte Action Against Hunger</t>
  </si>
  <si>
    <t>Adventist Dev't and Relief Agency</t>
  </si>
  <si>
    <t>Christian Childrens Fund of Canada</t>
  </si>
  <si>
    <t>Development and Peace</t>
  </si>
  <si>
    <t>International Committee of Red Cross</t>
  </si>
  <si>
    <t>CARE 2014</t>
  </si>
  <si>
    <t>Plan International Canada</t>
  </si>
  <si>
    <t xml:space="preserve">Save the Children Canada </t>
  </si>
  <si>
    <t>Centre for International Studies &amp; Cooperation</t>
  </si>
  <si>
    <t xml:space="preserve">GlobalMedic </t>
  </si>
  <si>
    <t>Handicap International Canada</t>
  </si>
  <si>
    <t>Hope International Development Agency</t>
  </si>
  <si>
    <t>Humanity First Canada</t>
  </si>
  <si>
    <t>World Renew</t>
  </si>
  <si>
    <t xml:space="preserve"> CRCS 2014</t>
  </si>
  <si>
    <t>Global Medic</t>
  </si>
  <si>
    <t>Insitute for Autonomy and Governance and Development Consultants</t>
  </si>
  <si>
    <t>local NGOs</t>
  </si>
  <si>
    <t>Makati Business Club; ECCP and 3 leagues</t>
  </si>
  <si>
    <t xml:space="preserve">EILER </t>
  </si>
  <si>
    <t>Medical Action Group</t>
  </si>
  <si>
    <t xml:space="preserve">Quidan Kaisahan - Negros Occidental Inc. </t>
  </si>
  <si>
    <t xml:space="preserve">Plan International </t>
  </si>
  <si>
    <t>Caucus of Development NGO Networks (CODE NGO)</t>
  </si>
  <si>
    <t>Suomen Punainen Risti (Finnish Red Cross)</t>
  </si>
  <si>
    <t>Relief International - UK</t>
  </si>
  <si>
    <t>Save the Children (UK) - Likhaan Center for Women's Health, Inc</t>
  </si>
  <si>
    <t>INSTITUTE OF INTEGRATED ELECTRICAL ENGINEERS OF THE PHILIPPINES INC</t>
  </si>
  <si>
    <t>GrAT</t>
  </si>
  <si>
    <t>IPEN</t>
  </si>
  <si>
    <t>Development and Cooperation Office of the Italian Embassy</t>
  </si>
  <si>
    <t>MCDW</t>
  </si>
  <si>
    <t>PhilMech</t>
  </si>
  <si>
    <t>Regional Human Rights Commission (UNDP)</t>
  </si>
  <si>
    <t>Regional Human Rights Commission (European Commission and UNDP)</t>
  </si>
  <si>
    <t>Zuelling Family Foundation</t>
  </si>
  <si>
    <t xml:space="preserve">Upecon Foundation </t>
  </si>
  <si>
    <t>Concerned Citizens of Abra for Good Govt</t>
  </si>
  <si>
    <t>Philippine Red Cross Society</t>
  </si>
  <si>
    <t>Philippines Post Advisory Support/Australia/</t>
  </si>
  <si>
    <t>Humanitarian Capability and Training 2012-2014/Australia/</t>
  </si>
  <si>
    <t>Knwledge-based Initiatives Phase II/CIDA/Embassy of Canada-managed</t>
  </si>
  <si>
    <t xml:space="preserve">Promoting Transparency and Accountability of Local Governments through Active CSO Participation in Development Processes/EU/Integrated Rural Development Foundation of the Philippines </t>
  </si>
  <si>
    <t xml:space="preserve">Citizen Action Network for LGU Accountability &amp; Performance/EU/The Institute for War and Peace Reporting </t>
  </si>
  <si>
    <t>Strengthening Social Accountability Mechanisms in Local Governance in Antique/EU/Antique Federation Of Non-Government Organizations Inc Non Stock Corporation</t>
  </si>
  <si>
    <t>Mine Action Support to the Peace Process in Mindanao/EU/NGO Fondation Suisse de deminage</t>
  </si>
  <si>
    <t>Supporting Mindanao Peace Process through Enhancing Capacity of Peace Structures, Early Warning Early Response (EWER) Mechanisms and Local Conflict Prevention Actors/EU/NGO Non Violent Peace Forces</t>
  </si>
  <si>
    <t>Strengthening GPH-MILF Partnership and Local Capacities for Dialogue for Inclusive Peace in Mindanao/EU/NGO Centre for Humanitarian Dialogue</t>
  </si>
  <si>
    <t>Building Peace in Mindanao through Public Participation in Governance/EU/NGO Conciliation Resources</t>
  </si>
  <si>
    <t>Shelter and NFI Support to Conflict Affected Communities in Central Mindanao/IOM/IOM</t>
  </si>
  <si>
    <t>Enhanced Access to Emergency Health Care Services  through Repair and Re-equipping of Health Facilities for Vulnerable Conflict-Affected Communities in Central Mindanao/IOM/IOM</t>
  </si>
  <si>
    <t>Humanitarain Assistance for Vulnerable Populations in Conflict and Disaster Affected Areas of Mindanao/IOM/IOM</t>
  </si>
  <si>
    <t>Displacement Tracking and Support Building for the Peace Process in the Bangsamoro /IOM/IOM</t>
  </si>
  <si>
    <t>Renovation/Installation of Clinic in Can, Birthing Facilities, Safe Havens and Women Friendly Spaces /IOM/IOM</t>
  </si>
  <si>
    <t>Camp Coordination and Camp Management (CCCM) and Shelter Support to the Displaced Population in Conflict Affected Areas of Zamboanga City/IOM/IOM</t>
  </si>
  <si>
    <t>Camp Coordination and Camp Management (CCCM) and Shelter Support to the Displaced Population in Zamboanga/IOM/IOM</t>
  </si>
  <si>
    <t>Emergency Grant Aid for  the Philippines in Response to the Armed Conflict/IOM/IOM</t>
  </si>
  <si>
    <t>Philippine - Humanitarian Action Plan - Emergency Assistance/IOM/IOM</t>
  </si>
  <si>
    <t>Evacuation Support Program, Transitional Shelter and Protection Support for Vulnerable Populations in Zamboanga City/IOM/IOM</t>
  </si>
  <si>
    <t>Restoring Integrity amd Resilience of Internally Displaced Populations in Zamboanga through Shelter, Public Health Nutrition, WASH and Protection Intervention/IOM/IOM</t>
  </si>
  <si>
    <t>Philippines NZ Dairy Project/New Zealand/NDA</t>
  </si>
  <si>
    <t>Strengthening the Response Capacities of the Philippine Red Cross/New Zealand/Philippine Red Cross</t>
  </si>
  <si>
    <t>Integrating DRR and CC Adaptation/New Zealand/UNDP, NEDA</t>
  </si>
  <si>
    <t>Restoring Agricultural Livelihoods in Conflict Affected Areas/New Zealand/FAO, ARMM- DAF</t>
  </si>
  <si>
    <t>Restoring Agricultural Livelihoods in Typhoon Affected Areas/New Zealand/FAO</t>
  </si>
  <si>
    <t>Project ReBUILD/New Zealand/UNDP, Climate Change Commission</t>
  </si>
  <si>
    <t>Camiguin Coastal Resource Management Programme/New Zealand/DENR</t>
  </si>
  <si>
    <t>NZ ASEAN Scholars Awards /New Zealand/Others, Multiagency</t>
  </si>
  <si>
    <t>Head of Mission Fund /New Zealand/Others, Multiagency</t>
  </si>
  <si>
    <t>Humanitarian Assistance: Bohol Earthquake/New Zealand/UNICEF</t>
  </si>
  <si>
    <t>Humanitarian Assistance: Typhoon Haiyan/New Zealand/UNICEF, Philippine Red Cross, Others</t>
  </si>
  <si>
    <t>Self Reliance and Empowerment for the Deaf in Bohol and Leyte/New Zealand/Others, Multiagency</t>
  </si>
  <si>
    <t>Sustainable and Resilient Agribusiness in Mercedes (SARAM)/New Zealand/Others, Multiagency</t>
  </si>
  <si>
    <t>HOPENZ - Water and Sustainable Agriculture in Luzon and Mindanao/New Zealand/Others, Multiagency</t>
  </si>
  <si>
    <t>Save the Children NZ/New Zealand/Others, Multiagency</t>
  </si>
  <si>
    <t>Regional Program to Encourage Political Participation on Gender Equity in Bangladesh, Cambodia, Philippines, East Timor and Vietnam /Spain/Paz y Desarrollo Association</t>
  </si>
  <si>
    <t>Disaster Risk and Prevention Management with Focus on Local Governance in 3 Municipalities in Camarines Norte, Philippines/Spain/Manos Unidas</t>
  </si>
  <si>
    <t>Strengthening of Local government in Camarines Norte, to Design a Plan for Community Development and Climate Change Adaptation/Spain/FUNDESO</t>
  </si>
  <si>
    <t>Active Advocacy of Human Rights in the Barangays of Pilar, Sorsogon/Spain/Zabalketa Association</t>
  </si>
  <si>
    <t>Culture for Peace, Governance and Disaster Risk Management in Zamboanga City and in the Province of Basilan, Philippines/Spain/Manos Unidas</t>
  </si>
  <si>
    <t>Reduction of Vulnerability of Affected Communities of Typhoon Bopha in the Davao Oriental Region, Philippines/Spain/Humanismo y Democracia Foundation</t>
  </si>
  <si>
    <t>Build Resiliency and Improve Disaster Preparedness Among Children and Vulnerable Communities in Region XI, Philippines/Spain/Save the Children Foundation</t>
  </si>
  <si>
    <t>Strengthening Preparedness and Improve the Effectiveness of Disaster Response to Humanitarian Crises in the Philippines/Spain/Save the Children, Accion Contra el Hambre Foundation</t>
  </si>
  <si>
    <t>Building a Culture of Peace, Addressing Conflict Resolution and Trauma Healing, Addressing the Causes of Absence of Peace and Promoting Values ​​and Attitudes that Foster Multicultural Peace Community Building  in  the Philippines/Spain/Manos Unidas</t>
  </si>
  <si>
    <t>Promoting Good Governance in LGUs and Building Resilient Communities with Special Emphasis on Disaster Risk Prevention in Caraga and Bicol/Spain/INTERED Foundation, FRS, Codespa Foundation</t>
  </si>
  <si>
    <t>Reduction of Vulnerability of Affected Communities of Typhoon Bopha in Agusan del Sur Province/Spain/Humanismo y Democracia Foundation</t>
  </si>
  <si>
    <t>Development, Publication and Advocacy of the Seventh (7th) Philippine Human Development Report/UNDP/Human Development Network Foundation, Inc. (UNDP)</t>
  </si>
  <si>
    <t>UNDP Response to Early Recovery of Typhoon affected areas in Mindanao (TY Bopha)/UNDP/UNDP (DFAT)</t>
  </si>
  <si>
    <t xml:space="preserve">UNDP Response to Early Recovery/UNDP/UNDP </t>
  </si>
  <si>
    <t>Effective Management of TY Haiyan affected areas/UNDP/UNDP (Fédération Internationale de Football Association, Adam Smith International )</t>
  </si>
  <si>
    <t xml:space="preserve">Engagement Facility (I)/UNDP/UNDP </t>
  </si>
  <si>
    <t>Engagement Facility (II)/UNDP/UNDP</t>
  </si>
  <si>
    <t>Development for RE Applications Mainstreaming &amp; Market Sustainability (Project Preparatory Grant)/UNDP/UNDP (European Commission)</t>
  </si>
  <si>
    <t>Promotion of Low Carbon Urban Transport System (Project Preparatory Grant)/UNDP/UNDP (GEF)</t>
  </si>
  <si>
    <t>Implementation Sustainable Land Management Practices to Address Land Degradation and Mitigate Effects of Drought (Project Preparatory Grant)/UNDP/UNDP (GEF)</t>
  </si>
  <si>
    <t>Indigenous Communities Conserved Areas (Project Preparatory Grant)/UNDP/UNDP (GEF)</t>
  </si>
  <si>
    <t>Transforming Conflicts in Sulu and Basilan through People to People Engagement/USAID/The Asia Foundation</t>
  </si>
  <si>
    <t>Applying the 3B's to Land Conflict in Mindanao (A3B to Land Conflict)/USAID/The Asia Foundation</t>
  </si>
  <si>
    <t>Women, Peace and Security: Increasing Participation of Women in Conflict Areas in Mindanao (WPS)/USAID/Miriam College Foundation, Inc.</t>
  </si>
  <si>
    <t>Phil-Am Fund/USAID/Various NGOs</t>
  </si>
  <si>
    <t>Micro-Enterprise Disaster Assistance (MIDAS) Fund for Resilient Program/USAID/Philippine Business for Socal Progress</t>
  </si>
  <si>
    <t>Development Credit Authority Loan Portfolio Guarantee 1/USAID/BPI and BPI Family Savings</t>
  </si>
  <si>
    <t>Development Credit Authority Loan Portfolio Guarantee 2/USAID/Security Bank Corporation, Philippine Business Bank, Philippine Savings Bank, and BPI Leasing. </t>
  </si>
  <si>
    <t>Strengthening the Capacity of Civil Society Organizations in the Phils./USAID/Civil society organizations</t>
  </si>
  <si>
    <t>Assistance for Commodities Purchase for Tebow CURE Hospital/USAID/CURE Philippines</t>
  </si>
  <si>
    <t>Energy Policy and Development Program/USAID/UPEcon Foundation</t>
  </si>
  <si>
    <t>Multi-donor Facility-PH Mindanao Reconstruction and Development/WB/Intnl Lbr Org Country Office Philippines</t>
  </si>
  <si>
    <t>Philippines Public Health/WB/Population Services Pilipinas Inc.</t>
  </si>
  <si>
    <t>Philippines: Social Inclusion and Alternative Livelihood for the Informal Waste Sector/WB/Solid Waste Managmnt Asscn - Philippines</t>
  </si>
  <si>
    <t>Multi-donor Facility-PH Mindanao Reconstruction and Development/WB/MinLand Foundation, Inc.</t>
  </si>
  <si>
    <t>Multi-donor Facility-PH Mindanao Reconstruction and Development/WB/CSFI</t>
  </si>
  <si>
    <t>Local Governance Support for LED/CIDA/Canadian Urban Institute and Colleges Institutes of Canada</t>
  </si>
  <si>
    <t>Enabling Local Ownership of Development/CIDA/Inter Pares Program</t>
  </si>
  <si>
    <t>Working Together for Poverty Eradication 2012-2017/CIDA/Development &amp; Peace</t>
  </si>
  <si>
    <t>Democratic Governance Programme/CIDA/Inst. of Public Administration of Canada</t>
  </si>
  <si>
    <t>Sustainable Livelihoods Through Cooperatives/CIDA/Canadian Cooperative Assn.</t>
  </si>
  <si>
    <t>Economic Growth Through Access to Financial Services/CIDA/Development International Desjardins</t>
  </si>
  <si>
    <t>2009-2015 Volunteer Support Program/CIDA/Canadian Executing Services Orgn.</t>
  </si>
  <si>
    <t xml:space="preserve">2009-2015 Program Volunteer Sending /CIDA/Cuso International </t>
  </si>
  <si>
    <t>Typhoon Haiyan Philippines/CIDA/World Vision Cda 2014</t>
  </si>
  <si>
    <t>Philippines Typhoon /CIDA/IFRC 2014</t>
  </si>
  <si>
    <t>Philippines Tyhoon Hayian - Relief Items/CIDA/Canadian Red Cross 2013</t>
  </si>
  <si>
    <t>Country-level Programming/CIDA/International Comm. Of the Red Cross (ICRC) 2014</t>
  </si>
  <si>
    <t>Typhoon Philippines -Panay/CIDA/ Action Against Hunger</t>
  </si>
  <si>
    <t>Typhoon Philippines /CIDA/Leyte Action Against Hunger</t>
  </si>
  <si>
    <t>Typhoon Hayan Philippines - /CIDA/Adventist Dev't and Relief Agency</t>
  </si>
  <si>
    <t>Typhoon Haiyan Philippines -/CIDA/Christian Childrens Fund of Canada</t>
  </si>
  <si>
    <t>Typhoon Haiyan Philippines -/CIDA/Development and Peace</t>
  </si>
  <si>
    <t>Typhoon Haiyan Philippines -/CIDA/International Committee of Red Cross</t>
  </si>
  <si>
    <t>Typhoon Haiyan Philippines - /CIDA/CARE 2014</t>
  </si>
  <si>
    <t>Typhoon Haiyan Philippines - /CIDA/Plan International Canada</t>
  </si>
  <si>
    <t xml:space="preserve">Typhoon Haiyan Philippines/CIDA/Save the Children Canada </t>
  </si>
  <si>
    <t>Typhoon Haiyan Philippines/CIDA/Centre for International Studies &amp; Cooperation</t>
  </si>
  <si>
    <t xml:space="preserve">Typhoon Haiyan /CIDA/GlobalMedic </t>
  </si>
  <si>
    <t>Typhoon Haiyan Philippines/CIDA/Handicap International Canada</t>
  </si>
  <si>
    <t>Typhoon Haiyan Philippines/CIDA/Hope International Development Agency</t>
  </si>
  <si>
    <t>Typhoon Haiyan Philippines/CIDA/Humanity First Canada</t>
  </si>
  <si>
    <t>Typhoon Haiyan Philippines/CIDA/World Renew</t>
  </si>
  <si>
    <t>Typhoon Rammasun Philippines/CIDA/ CRCS 2014</t>
  </si>
  <si>
    <t>Hagupit in Philippines /CIDA/Global Medic</t>
  </si>
  <si>
    <t>Recognition of the Rights of Indigneous Peoples in the Autonomous region of Muslim Mindanao (ARMM) for their Empowerment and Sustainable Development/EU/Insitute for Autonomy and Governance and Development Consultants</t>
  </si>
  <si>
    <t>Strengthening  Inclusive and Conflict-Sensitive Economic Governance of Ancestral Lands Through Indigenous Peoples, Local Governments and Business Sector Partnerships/EU/local NGOs</t>
  </si>
  <si>
    <t>Partnerships for Integrity and Job Creation-Local Governments and Civil Society Coperate for Integrity and Transparent, Effective, Small Business Registraton and Promotion Procedures/EU/Makati Business Club; ECCP and 3 leagues</t>
  </si>
  <si>
    <t>Revenue Enhancement by Strengthening and Optimising the Utiisation of Resources and CSO Engagement in Local Governance/EU/local NGOs</t>
  </si>
  <si>
    <t xml:space="preserve">Community-based Approach in Combatting Child Labor in Hazardous Industries in Plantations and Mining/EU/EILER </t>
  </si>
  <si>
    <t>Use of Evidence-based Approach to Human Rights Documentation and Monitoring for the Protection of Human Rights Defenders and their families, and in the fight against Impunity/EU/Medical Action Group</t>
  </si>
  <si>
    <t xml:space="preserve">Community Education, Advocacy and Social Mobilization to Eliminate Child Labour (CEASE-CL) in Negros Occidental/EU/Quidan Kaisahan - Negros Occidental Inc. </t>
  </si>
  <si>
    <t xml:space="preserve">Collective Action to Promote Non-violent Protective Society for Children/EU/Plan International </t>
  </si>
  <si>
    <t>Citizens Participation in Monitoring pf LGU Performance and Development Planning for Poverty Reduction/EU/Caucus of Development NGO Networks (CODE NGO)</t>
  </si>
  <si>
    <t>Empowering Communities and Local Government Units in Implementing Inclusive Development Programs in the Philippines/EU/Suomen Punainen Risti (Finnish Red Cross)</t>
  </si>
  <si>
    <t>Emerging Champions for Biodiversity Conservation and Improved Ecosystem Services/EU/Relief International - UK</t>
  </si>
  <si>
    <t>Increasing Use of Effective Contraception Methods by Urban Poor in Metro Manila/EU/Save the Children (UK) - Likhaan Center for Women's Health, Inc</t>
  </si>
  <si>
    <t>Zero Carbon Resorts towards Sustainable Development of the 
Tourism Sector in the Philippines and Thailand/EU/GrAT</t>
  </si>
  <si>
    <t>Lead Paint Elimination Project/EU/IPEN</t>
  </si>
  <si>
    <t>Italian Assistance to the Agrarian Reform Community Development Support Program /Italy/Development and Cooperation Office of the Italian Embassy</t>
  </si>
  <si>
    <t>The Project for the Improvement of Water Supply System in Metropolitan Cebu Water District/JICA/MCDW</t>
  </si>
  <si>
    <t>Supporting the Transition to Bangsamoro: Strengthening the Regional Human Rights Infrastructure in the Autonomous Region in Muslim Mindanao (ARMM)/UNDP/Regional Human Rights Commission (European Commission and UNDP)</t>
  </si>
  <si>
    <t>Health Leadership and Governance Program/USAid/Zuelling Family Foundation</t>
  </si>
  <si>
    <t xml:space="preserve">Energy Policy and Development Program/USAid/Upecon Foundation </t>
  </si>
  <si>
    <t>Guarding the Integrity of the Conditional Cash Transfer Program/WB/Concerned Citizens of Abra for Good Govt</t>
  </si>
  <si>
    <t>166 Units of Classrooms/China/Philippine Red Cross Society</t>
  </si>
  <si>
    <t>Teach for the Philippines/ADB/TFP</t>
  </si>
  <si>
    <t>Philipines - Public Sector Linkages Program/Australia</t>
  </si>
  <si>
    <t>Philippines :Disaster and Climate Risks Management/Australia</t>
  </si>
  <si>
    <t>Australian Scholarships Management/Australia</t>
  </si>
  <si>
    <t>Scholarship Systems Management/Australia</t>
  </si>
  <si>
    <t>Scholarships Programs/Australia</t>
  </si>
  <si>
    <t>Manila Program Support Unit/Australia</t>
  </si>
  <si>
    <t>Reducing Cost of Remittances - Pacific and Asia/Australia</t>
  </si>
  <si>
    <t>Australia-WB Philippines Development Fund/Australia</t>
  </si>
  <si>
    <t>ALA Scholarships 2011 Intake/Australia</t>
  </si>
  <si>
    <t>Enhancing Education - Scholarships 2011 Intake/Australia</t>
  </si>
  <si>
    <t>AusAID The Asia Foundation Partnership Philippines/Australia</t>
  </si>
  <si>
    <t>Australian Development Awards -2012 Intake/Australia</t>
  </si>
  <si>
    <t>AVID - Australian Volunteers International/Australia</t>
  </si>
  <si>
    <t>AVID - Austraining International/Australia</t>
  </si>
  <si>
    <t>AVID - Australian Red Cross/Australia</t>
  </si>
  <si>
    <t>Towards Sustainable Control and Elimination of Schistosomiasis in the Philippines/Australia</t>
  </si>
  <si>
    <t>Mekong Regional Program Implementation Support/Australia</t>
  </si>
  <si>
    <t>AusAID's Australia Awards - 2013 Intake/Australia</t>
  </si>
  <si>
    <t>Evaluation Capacity Building Project (Philippines)/Australia</t>
  </si>
  <si>
    <t>MTV EXIT Phase IV/Australia</t>
  </si>
  <si>
    <t>Australia Award Endeavor Scholarships and Fellowships /Australia</t>
  </si>
  <si>
    <t>Philippines - Typhoon Bopha, Team Leader/Australia</t>
  </si>
  <si>
    <t>AusAID's Australia Awards - 2014 Intake/Australia</t>
  </si>
  <si>
    <t>Direct Aid Program (DAP) 2013-14/Australia</t>
  </si>
  <si>
    <t>Political Economy Analysis for Improved Policy/Australia</t>
  </si>
  <si>
    <t>Philippines Typhoon Haiyan Response/Australia</t>
  </si>
  <si>
    <t>Operation Philippines Assist/Australia</t>
  </si>
  <si>
    <t>Peacebuilding in conflict afflicted Mindanao/Australia</t>
  </si>
  <si>
    <t>Philippines - Support UNDP Typhoon Haiyan Recovery/Australia</t>
  </si>
  <si>
    <t>Preventing Exploitation of Migrant Women in ASEAN/Australia</t>
  </si>
  <si>
    <t>ANCP Program Funding 2013-14 onwards/Australia</t>
  </si>
  <si>
    <t>Australia Awards Scholarships-Intake 2015/Australia</t>
  </si>
  <si>
    <t>Philippine Economic Growth/Australia</t>
  </si>
  <si>
    <t>Growth Analysis Contracting/Australia</t>
  </si>
  <si>
    <t>Empowered Participatory Governance towards Progress in North Cotabato Communities (EPG-Progress)/EU/
Fundacion Accion Contra El Hambre</t>
  </si>
  <si>
    <t xml:space="preserve">International Internship 2013-2014 (IYIP)/CIDA/Canadian Urban Institute </t>
  </si>
  <si>
    <t>Increasing the Uptake of High Efficiency Motors (HEMs) and Drive Systems in Philippine Industries/EU/Institute of Integrated Electrical Engineers of the Philippines</t>
  </si>
  <si>
    <t>Promoting the Rights - and enhancing the participation - of women in the Bangsamoro Peace Consolidation and Development Process (Women in the Bangsamoro)/
UNDP/Regional Human Rights Commission (UNDP)</t>
  </si>
  <si>
    <t>The Appropriate Technology Project of Ylang-ylang Oil Extraction in the Philippines using Patent Information/KOICA/PhilMech</t>
  </si>
  <si>
    <t>(Figures in US$M)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</si>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</sst>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Php&quot;* #,##0.00_);_(&quot;Php&quot;* \(#,##0.00\);_(&quot;Php&quot;* &quot;-&quot;??_);_(@_)"/>
    <numFmt numFmtId="43" formatCode="_(* #,##0.00_);_(* \(#,##0.00\);_(* &quot;-&quot;??_);_(@_)"/>
    <numFmt numFmtId="164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.5"/>
      <color theme="1"/>
      <name val="Century Gothic"/>
      <family val="2"/>
    </font>
    <font>
      <sz val="10.5"/>
      <color theme="1"/>
      <name val="Century Gothic"/>
      <family val="2"/>
    </font>
    <font>
      <sz val="11"/>
      <color theme="1"/>
      <name val="Calibri"/>
      <family val="2"/>
      <scheme val="minor"/>
    </font>
    <font>
      <sz val="10.5"/>
      <name val="Century Gothic"/>
      <family val="2"/>
    </font>
    <font>
      <sz val="10.5"/>
      <color indexed="8"/>
      <name val="Century Gothic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</cellStyleXfs>
  <cellXfs count="86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wrapText="1"/>
    </xf>
    <xf numFmtId="4" fontId="0" fillId="0" borderId="0" xfId="0" applyNumberForma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0" fontId="2" fillId="2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4" fontId="3" fillId="0" borderId="3" xfId="1" applyNumberFormat="1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 applyProtection="1">
      <alignment horizontal="left" vertical="top" wrapText="1"/>
      <protection locked="0"/>
    </xf>
    <xf numFmtId="0" fontId="5" fillId="0" borderId="3" xfId="0" applyFont="1" applyFill="1" applyBorder="1" applyAlignment="1" applyProtection="1">
      <alignment horizontal="left" vertical="center" wrapText="1"/>
    </xf>
    <xf numFmtId="0" fontId="5" fillId="0" borderId="3" xfId="3" applyFont="1" applyFill="1" applyBorder="1" applyAlignment="1" applyProtection="1">
      <alignment horizontal="left" vertical="top" wrapText="1"/>
    </xf>
    <xf numFmtId="0" fontId="5" fillId="0" borderId="3" xfId="3" applyFont="1" applyFill="1" applyBorder="1" applyAlignment="1" applyProtection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wrapText="1"/>
    </xf>
    <xf numFmtId="0" fontId="7" fillId="3" borderId="3" xfId="0" applyFont="1" applyFill="1" applyBorder="1" applyAlignment="1" applyProtection="1">
      <alignment horizontal="left" vertical="center" wrapText="1"/>
      <protection locked="0"/>
    </xf>
    <xf numFmtId="0" fontId="8" fillId="4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 applyProtection="1">
      <alignment horizontal="left" vertical="center" wrapText="1"/>
      <protection locked="0"/>
    </xf>
    <xf numFmtId="0" fontId="8" fillId="5" borderId="3" xfId="0" applyFont="1" applyFill="1" applyBorder="1" applyAlignment="1" applyProtection="1">
      <alignment horizontal="left" vertical="center" wrapText="1"/>
      <protection locked="0"/>
    </xf>
    <xf numFmtId="0" fontId="9" fillId="3" borderId="3" xfId="0" applyFont="1" applyFill="1" applyBorder="1" applyAlignment="1" applyProtection="1">
      <alignment horizontal="left" vertical="center" wrapText="1"/>
      <protection locked="0"/>
    </xf>
    <xf numFmtId="0" fontId="9" fillId="4" borderId="3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 applyProtection="1">
      <alignment horizontal="left" vertical="center" wrapText="1"/>
      <protection locked="0"/>
    </xf>
    <xf numFmtId="0" fontId="10" fillId="4" borderId="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7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 applyProtection="1">
      <alignment horizontal="left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4" fontId="8" fillId="4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3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wrapText="1"/>
    </xf>
    <xf numFmtId="2" fontId="5" fillId="0" borderId="3" xfId="0" applyNumberFormat="1" applyFont="1" applyFill="1" applyBorder="1" applyAlignment="1">
      <alignment horizontal="right" vertical="center" wrapText="1"/>
    </xf>
    <xf numFmtId="2" fontId="3" fillId="0" borderId="3" xfId="0" applyNumberFormat="1" applyFont="1" applyFill="1" applyBorder="1" applyAlignment="1">
      <alignment horizontal="right" vertical="center" wrapText="1"/>
    </xf>
    <xf numFmtId="2" fontId="5" fillId="0" borderId="3" xfId="3" applyNumberFormat="1" applyFont="1" applyFill="1" applyBorder="1" applyAlignment="1" applyProtection="1">
      <alignment horizontal="right" vertical="center" wrapText="1"/>
    </xf>
    <xf numFmtId="2" fontId="5" fillId="0" borderId="3" xfId="0" applyNumberFormat="1" applyFont="1" applyFill="1" applyBorder="1" applyAlignment="1" applyProtection="1">
      <alignment horizontal="right" vertical="center" wrapText="1"/>
    </xf>
    <xf numFmtId="2" fontId="8" fillId="4" borderId="3" xfId="0" applyNumberFormat="1" applyFont="1" applyFill="1" applyBorder="1" applyAlignment="1">
      <alignment horizontal="right" vertical="center"/>
    </xf>
    <xf numFmtId="2" fontId="8" fillId="4" borderId="3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Alignment="1">
      <alignment horizontal="right" vertical="top"/>
    </xf>
    <xf numFmtId="2" fontId="2" fillId="2" borderId="3" xfId="0" applyNumberFormat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right" vertical="center" wrapText="1"/>
    </xf>
    <xf numFmtId="2" fontId="3" fillId="0" borderId="3" xfId="0" applyNumberFormat="1" applyFont="1" applyFill="1" applyBorder="1" applyAlignment="1">
      <alignment horizontal="right" vertical="center"/>
    </xf>
    <xf numFmtId="2" fontId="5" fillId="0" borderId="3" xfId="1" applyNumberFormat="1" applyFont="1" applyFill="1" applyBorder="1" applyAlignment="1">
      <alignment horizontal="right" vertical="center" wrapText="1"/>
    </xf>
    <xf numFmtId="2" fontId="5" fillId="0" borderId="3" xfId="1" applyNumberFormat="1" applyFont="1" applyFill="1" applyBorder="1" applyAlignment="1" applyProtection="1">
      <alignment horizontal="right" vertical="center" wrapText="1"/>
    </xf>
    <xf numFmtId="2" fontId="5" fillId="0" borderId="3" xfId="0" applyNumberFormat="1" applyFont="1" applyFill="1" applyBorder="1" applyAlignment="1">
      <alignment horizontal="right" vertical="center"/>
    </xf>
    <xf numFmtId="2" fontId="5" fillId="0" borderId="3" xfId="2" applyNumberFormat="1" applyFont="1" applyFill="1" applyBorder="1" applyAlignment="1" applyProtection="1">
      <alignment horizontal="right" vertical="center" wrapText="1"/>
    </xf>
    <xf numFmtId="2" fontId="5" fillId="0" borderId="3" xfId="1" applyNumberFormat="1" applyFont="1" applyFill="1" applyBorder="1" applyAlignment="1">
      <alignment horizontal="right" vertical="center"/>
    </xf>
    <xf numFmtId="2" fontId="3" fillId="0" borderId="3" xfId="1" applyNumberFormat="1" applyFont="1" applyFill="1" applyBorder="1" applyAlignment="1">
      <alignment horizontal="right" vertical="center"/>
    </xf>
    <xf numFmtId="2" fontId="9" fillId="4" borderId="3" xfId="0" applyNumberFormat="1" applyFont="1" applyFill="1" applyBorder="1" applyAlignment="1">
      <alignment horizontal="right" vertical="center" wrapText="1"/>
    </xf>
    <xf numFmtId="2" fontId="8" fillId="4" borderId="3" xfId="1" applyNumberFormat="1" applyFont="1" applyFill="1" applyBorder="1" applyAlignment="1" applyProtection="1">
      <alignment horizontal="right" vertical="center" wrapText="1"/>
    </xf>
    <xf numFmtId="2" fontId="0" fillId="0" borderId="0" xfId="0" applyNumberFormat="1" applyAlignment="1">
      <alignment horizontal="right" wrapText="1"/>
    </xf>
    <xf numFmtId="164" fontId="3" fillId="0" borderId="3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0" fillId="0" borderId="3" xfId="0" applyBorder="1" applyAlignment="1">
      <alignment vertical="top" wrapText="1"/>
    </xf>
    <xf numFmtId="0" fontId="0" fillId="0" borderId="0" xfId="0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Normal 2" xfId="3"/>
  </cellStyles>
  <dxfs count="0"/>
  <tableStyles count="0" defaultTableStyle="TableStyleMedium2" defaultPivotStyle="PivotStyleLight16"/>
  <colors>
    <mruColors>
      <color rgb="FF99CCFF"/>
      <color rgb="FFCCECFF"/>
      <color rgb="FF9999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9"/>
  <sheetViews>
    <sheetView tabSelected="1" view="pageBreakPreview" topLeftCell="D137" zoomScaleNormal="100" zoomScaleSheetLayoutView="100" workbookViewId="0">
      <selection activeCell="F163" sqref="F163"/>
    </sheetView>
  </sheetViews>
  <sheetFormatPr defaultRowHeight="15" x14ac:dyDescent="0.25"/>
  <cols>
    <col min="1" max="1" width="48.28515625" style="2" hidden="1" customWidth="1"/>
    <col min="2" max="2" width="13.7109375" style="2" hidden="1" customWidth="1"/>
    <col min="3" max="3" width="22.28515625" style="2" hidden="1" customWidth="1"/>
    <col min="4" max="4" width="4" style="81" customWidth="1"/>
    <col min="5" max="5" width="53.140625" style="2" hidden="1" customWidth="1"/>
    <col min="6" max="6" width="57.140625" style="2" customWidth="1"/>
    <col min="7" max="7" width="16.5703125" style="2" customWidth="1"/>
    <col min="8" max="8" width="9.140625" style="77"/>
    <col min="9" max="16384" width="9.140625" style="2"/>
  </cols>
  <sheetData>
    <row r="1" spans="1:10" customFormat="1" x14ac:dyDescent="0.25">
      <c r="A1" s="1"/>
      <c r="B1" s="2"/>
      <c r="C1" s="3"/>
      <c r="D1" s="4"/>
      <c r="G1" s="4"/>
      <c r="H1" s="65" t="s">
        <v>0</v>
      </c>
    </row>
    <row r="2" spans="1:10" customFormat="1" x14ac:dyDescent="0.25">
      <c r="A2" s="1"/>
      <c r="B2" s="2"/>
      <c r="C2" s="3"/>
      <c r="D2" s="4"/>
      <c r="G2" s="4"/>
      <c r="H2" s="65"/>
    </row>
    <row r="3" spans="1:10" customFormat="1" x14ac:dyDescent="0.25">
      <c r="A3" s="1"/>
      <c r="B3" s="2"/>
      <c r="C3" s="3"/>
      <c r="D3" s="85" t="s">
        <v>1</v>
      </c>
      <c r="E3" s="85"/>
      <c r="F3" s="85"/>
      <c r="G3" s="85"/>
      <c r="H3" s="85"/>
    </row>
    <row r="4" spans="1:10" customFormat="1" x14ac:dyDescent="0.25">
      <c r="A4" s="1"/>
      <c r="B4" s="2"/>
      <c r="C4" s="3"/>
      <c r="D4" s="85" t="s">
        <v>4</v>
      </c>
      <c r="E4" s="85"/>
      <c r="F4" s="85"/>
      <c r="G4" s="85"/>
      <c r="H4" s="85"/>
      <c r="I4" s="38"/>
      <c r="J4" s="38"/>
    </row>
    <row r="5" spans="1:10" customFormat="1" x14ac:dyDescent="0.25">
      <c r="A5" s="1"/>
      <c r="B5" s="2"/>
      <c r="C5" s="3"/>
      <c r="D5" s="85" t="s">
        <v>438</v>
      </c>
      <c r="E5" s="85"/>
      <c r="F5" s="85"/>
      <c r="G5" s="85"/>
      <c r="H5" s="85"/>
    </row>
    <row r="6" spans="1:10" customFormat="1" x14ac:dyDescent="0.25">
      <c r="A6" s="1"/>
      <c r="B6" s="2"/>
      <c r="C6" s="3"/>
      <c r="D6" s="79"/>
      <c r="E6" s="79"/>
      <c r="F6" s="79"/>
      <c r="G6" s="79"/>
      <c r="H6" s="79"/>
    </row>
    <row r="7" spans="1:10" x14ac:dyDescent="0.25">
      <c r="D7" s="82" t="s">
        <v>2</v>
      </c>
      <c r="E7" s="83"/>
      <c r="F7" s="84"/>
      <c r="G7" s="5" t="s">
        <v>3</v>
      </c>
      <c r="H7" s="66" t="s">
        <v>439</v>
      </c>
    </row>
    <row r="8" spans="1:10" ht="16.5" customHeight="1" x14ac:dyDescent="0.25">
      <c r="A8" s="6" t="s">
        <v>10</v>
      </c>
      <c r="B8" s="7" t="s">
        <v>11</v>
      </c>
      <c r="C8" s="39" t="s">
        <v>175</v>
      </c>
      <c r="D8" s="80">
        <v>1</v>
      </c>
      <c r="E8" s="58" t="str">
        <f>CONCATENATE(A8,"/",B8,"/",C8)</f>
        <v>Teach for the Philippines/ADB/Teach For the Philippines (TFP)</v>
      </c>
      <c r="F8" s="58" t="s">
        <v>398</v>
      </c>
      <c r="G8" s="16" t="s">
        <v>8</v>
      </c>
      <c r="H8" s="59">
        <v>0.5</v>
      </c>
    </row>
    <row r="9" spans="1:10" ht="15.75" x14ac:dyDescent="0.25">
      <c r="A9" s="8" t="s">
        <v>12</v>
      </c>
      <c r="B9" s="9" t="s">
        <v>13</v>
      </c>
      <c r="C9" s="40"/>
      <c r="D9" s="80">
        <v>2</v>
      </c>
      <c r="E9" s="58" t="str">
        <f t="shared" ref="E9:E72" si="0">CONCATENATE(A9,"/",B9,"/",C9)</f>
        <v>Philipines - Public Sector Linkages Program/Australia/</v>
      </c>
      <c r="F9" s="58" t="s">
        <v>399</v>
      </c>
      <c r="G9" s="36" t="s">
        <v>5</v>
      </c>
      <c r="H9" s="67">
        <v>5.5831767436000002</v>
      </c>
    </row>
    <row r="10" spans="1:10" ht="17.25" customHeight="1" x14ac:dyDescent="0.25">
      <c r="A10" s="8" t="s">
        <v>14</v>
      </c>
      <c r="B10" s="9" t="s">
        <v>13</v>
      </c>
      <c r="C10" s="40"/>
      <c r="D10" s="80">
        <v>3</v>
      </c>
      <c r="E10" s="58" t="str">
        <f t="shared" si="0"/>
        <v>Philippines :Disaster and Climate Risks Management/Australia/</v>
      </c>
      <c r="F10" s="58" t="s">
        <v>400</v>
      </c>
      <c r="G10" s="36" t="s">
        <v>9</v>
      </c>
      <c r="H10" s="67">
        <v>41.737194489709999</v>
      </c>
    </row>
    <row r="11" spans="1:10" ht="15.75" x14ac:dyDescent="0.25">
      <c r="A11" s="10" t="s">
        <v>15</v>
      </c>
      <c r="B11" s="9" t="s">
        <v>13</v>
      </c>
      <c r="C11" s="40"/>
      <c r="D11" s="80">
        <v>4</v>
      </c>
      <c r="E11" s="58" t="str">
        <f t="shared" si="0"/>
        <v>Australian Scholarships Management/Australia/</v>
      </c>
      <c r="F11" s="58" t="s">
        <v>401</v>
      </c>
      <c r="G11" s="16" t="s">
        <v>8</v>
      </c>
      <c r="H11" s="60">
        <v>2.4643251115199997E-2</v>
      </c>
    </row>
    <row r="12" spans="1:10" ht="15.75" x14ac:dyDescent="0.25">
      <c r="A12" s="10" t="s">
        <v>16</v>
      </c>
      <c r="B12" s="9" t="s">
        <v>13</v>
      </c>
      <c r="C12" s="40"/>
      <c r="D12" s="80">
        <v>5</v>
      </c>
      <c r="E12" s="58" t="str">
        <f t="shared" si="0"/>
        <v>Scholarship Systems Management/Australia/</v>
      </c>
      <c r="F12" s="58" t="s">
        <v>402</v>
      </c>
      <c r="G12" s="16" t="s">
        <v>8</v>
      </c>
      <c r="H12" s="60">
        <v>0.59493807452290004</v>
      </c>
    </row>
    <row r="13" spans="1:10" ht="15.75" x14ac:dyDescent="0.25">
      <c r="A13" s="10" t="s">
        <v>17</v>
      </c>
      <c r="B13" s="9" t="s">
        <v>13</v>
      </c>
      <c r="C13" s="40"/>
      <c r="D13" s="80">
        <v>6</v>
      </c>
      <c r="E13" s="58" t="str">
        <f t="shared" si="0"/>
        <v>Scholarships Programs/Australia/</v>
      </c>
      <c r="F13" s="58" t="s">
        <v>403</v>
      </c>
      <c r="G13" s="16" t="s">
        <v>8</v>
      </c>
      <c r="H13" s="60">
        <v>13.62618</v>
      </c>
    </row>
    <row r="14" spans="1:10" ht="15.75" x14ac:dyDescent="0.25">
      <c r="A14" s="8" t="s">
        <v>18</v>
      </c>
      <c r="B14" s="9" t="s">
        <v>13</v>
      </c>
      <c r="C14" s="40"/>
      <c r="D14" s="80">
        <v>7</v>
      </c>
      <c r="E14" s="58" t="str">
        <f t="shared" si="0"/>
        <v>Manila Program Support Unit/Australia/</v>
      </c>
      <c r="F14" s="58" t="s">
        <v>404</v>
      </c>
      <c r="G14" s="36" t="s">
        <v>5</v>
      </c>
      <c r="H14" s="67">
        <v>8.1133659999999992</v>
      </c>
    </row>
    <row r="15" spans="1:10" ht="14.25" customHeight="1" x14ac:dyDescent="0.25">
      <c r="A15" s="10" t="s">
        <v>19</v>
      </c>
      <c r="B15" s="9" t="s">
        <v>13</v>
      </c>
      <c r="C15" s="40"/>
      <c r="D15" s="80">
        <v>8</v>
      </c>
      <c r="E15" s="58" t="str">
        <f t="shared" si="0"/>
        <v>Reducing Cost of Remittances - Pacific and Asia/Australia/</v>
      </c>
      <c r="F15" s="58" t="s">
        <v>405</v>
      </c>
      <c r="G15" s="36" t="s">
        <v>6</v>
      </c>
      <c r="H15" s="60">
        <v>3.4519326477999997E-2</v>
      </c>
    </row>
    <row r="16" spans="1:10" ht="12.75" customHeight="1" x14ac:dyDescent="0.25">
      <c r="A16" s="8" t="s">
        <v>20</v>
      </c>
      <c r="B16" s="9" t="s">
        <v>13</v>
      </c>
      <c r="C16" s="40"/>
      <c r="D16" s="80">
        <v>9</v>
      </c>
      <c r="E16" s="58" t="str">
        <f t="shared" si="0"/>
        <v>Philippines Post Advisory Support/Australia/</v>
      </c>
      <c r="F16" s="58" t="s">
        <v>276</v>
      </c>
      <c r="G16" s="36" t="s">
        <v>5</v>
      </c>
      <c r="H16" s="67">
        <v>3.9054819282659996</v>
      </c>
    </row>
    <row r="17" spans="1:8" ht="15.75" x14ac:dyDescent="0.25">
      <c r="A17" s="8" t="s">
        <v>21</v>
      </c>
      <c r="B17" s="9" t="s">
        <v>13</v>
      </c>
      <c r="C17" s="40"/>
      <c r="D17" s="80">
        <v>10</v>
      </c>
      <c r="E17" s="58" t="str">
        <f t="shared" si="0"/>
        <v>Australia-WB Philippines Development Fund/Australia/</v>
      </c>
      <c r="F17" s="58" t="s">
        <v>406</v>
      </c>
      <c r="G17" s="16" t="s">
        <v>8</v>
      </c>
      <c r="H17" s="67">
        <v>44.529999999999994</v>
      </c>
    </row>
    <row r="18" spans="1:8" ht="15.75" x14ac:dyDescent="0.25">
      <c r="A18" s="10" t="s">
        <v>22</v>
      </c>
      <c r="B18" s="9" t="s">
        <v>13</v>
      </c>
      <c r="C18" s="40"/>
      <c r="D18" s="80">
        <v>11</v>
      </c>
      <c r="E18" s="58" t="str">
        <f t="shared" si="0"/>
        <v>ALA Scholarships 2011 Intake/Australia/</v>
      </c>
      <c r="F18" s="58" t="s">
        <v>407</v>
      </c>
      <c r="G18" s="36" t="s">
        <v>5</v>
      </c>
      <c r="H18" s="67">
        <v>0.79430743739999998</v>
      </c>
    </row>
    <row r="19" spans="1:8" ht="15" customHeight="1" x14ac:dyDescent="0.25">
      <c r="A19" s="10" t="s">
        <v>23</v>
      </c>
      <c r="B19" s="9" t="s">
        <v>13</v>
      </c>
      <c r="C19" s="40"/>
      <c r="D19" s="80">
        <v>12</v>
      </c>
      <c r="E19" s="58" t="str">
        <f t="shared" si="0"/>
        <v>Enhancing Education - Scholarships 2011 Intake/Australia/</v>
      </c>
      <c r="F19" s="58" t="s">
        <v>408</v>
      </c>
      <c r="G19" s="16" t="s">
        <v>8</v>
      </c>
      <c r="H19" s="60">
        <v>1.9250158691999999</v>
      </c>
    </row>
    <row r="20" spans="1:8" ht="18" customHeight="1" x14ac:dyDescent="0.25">
      <c r="A20" s="8" t="s">
        <v>24</v>
      </c>
      <c r="B20" s="9" t="s">
        <v>13</v>
      </c>
      <c r="C20" s="40"/>
      <c r="D20" s="80">
        <v>13</v>
      </c>
      <c r="E20" s="58" t="str">
        <f t="shared" si="0"/>
        <v>AusAID The Asia Foundation Partnership Philippines/Australia/</v>
      </c>
      <c r="F20" s="58" t="s">
        <v>409</v>
      </c>
      <c r="G20" s="36" t="s">
        <v>5</v>
      </c>
      <c r="H20" s="67">
        <v>30.218058890599995</v>
      </c>
    </row>
    <row r="21" spans="1:8" ht="15.75" x14ac:dyDescent="0.25">
      <c r="A21" s="8" t="s">
        <v>25</v>
      </c>
      <c r="B21" s="9" t="s">
        <v>13</v>
      </c>
      <c r="C21" s="40"/>
      <c r="D21" s="80">
        <v>14</v>
      </c>
      <c r="E21" s="58" t="str">
        <f t="shared" si="0"/>
        <v>Australian Development Awards -2012 Intake/Australia/</v>
      </c>
      <c r="F21" s="58" t="s">
        <v>410</v>
      </c>
      <c r="G21" s="16" t="s">
        <v>8</v>
      </c>
      <c r="H21" s="67">
        <v>11.022581782853999</v>
      </c>
    </row>
    <row r="22" spans="1:8" ht="15.75" x14ac:dyDescent="0.25">
      <c r="A22" s="10" t="s">
        <v>26</v>
      </c>
      <c r="B22" s="9" t="s">
        <v>13</v>
      </c>
      <c r="C22" s="40"/>
      <c r="D22" s="80">
        <v>15</v>
      </c>
      <c r="E22" s="58" t="str">
        <f t="shared" si="0"/>
        <v>AVID - Australian Volunteers International/Australia/</v>
      </c>
      <c r="F22" s="58" t="s">
        <v>411</v>
      </c>
      <c r="G22" s="36" t="s">
        <v>5</v>
      </c>
      <c r="H22" s="60">
        <v>2.0262726361999999</v>
      </c>
    </row>
    <row r="23" spans="1:8" ht="15.75" x14ac:dyDescent="0.25">
      <c r="A23" s="10" t="s">
        <v>27</v>
      </c>
      <c r="B23" s="9" t="s">
        <v>13</v>
      </c>
      <c r="C23" s="40"/>
      <c r="D23" s="80">
        <v>16</v>
      </c>
      <c r="E23" s="58" t="str">
        <f t="shared" si="0"/>
        <v>AVID - Austraining International/Australia/</v>
      </c>
      <c r="F23" s="58" t="s">
        <v>412</v>
      </c>
      <c r="G23" s="36" t="s">
        <v>5</v>
      </c>
      <c r="H23" s="60">
        <v>1.5065013691989602</v>
      </c>
    </row>
    <row r="24" spans="1:8" ht="15.75" x14ac:dyDescent="0.25">
      <c r="A24" s="10" t="s">
        <v>28</v>
      </c>
      <c r="B24" s="9" t="s">
        <v>13</v>
      </c>
      <c r="C24" s="40"/>
      <c r="D24" s="80">
        <v>17</v>
      </c>
      <c r="E24" s="58" t="str">
        <f t="shared" si="0"/>
        <v>AVID - Australian Red Cross/Australia/</v>
      </c>
      <c r="F24" s="58" t="s">
        <v>413</v>
      </c>
      <c r="G24" s="36" t="s">
        <v>5</v>
      </c>
      <c r="H24" s="60">
        <v>0.59909642458932</v>
      </c>
    </row>
    <row r="25" spans="1:8" ht="31.5" x14ac:dyDescent="0.25">
      <c r="A25" s="10" t="s">
        <v>29</v>
      </c>
      <c r="B25" s="9" t="s">
        <v>13</v>
      </c>
      <c r="C25" s="40"/>
      <c r="D25" s="80">
        <v>18</v>
      </c>
      <c r="E25" s="58" t="str">
        <f t="shared" si="0"/>
        <v>Towards Sustainable Control and Elimination of Schistosomiasis in the Philippines/Australia/</v>
      </c>
      <c r="F25" s="58" t="s">
        <v>414</v>
      </c>
      <c r="G25" s="16" t="s">
        <v>8</v>
      </c>
      <c r="H25" s="60">
        <v>0.33333822099999993</v>
      </c>
    </row>
    <row r="26" spans="1:8" ht="15" customHeight="1" x14ac:dyDescent="0.25">
      <c r="A26" s="10" t="s">
        <v>30</v>
      </c>
      <c r="B26" s="9" t="s">
        <v>13</v>
      </c>
      <c r="C26" s="40"/>
      <c r="D26" s="80">
        <v>19</v>
      </c>
      <c r="E26" s="58" t="str">
        <f t="shared" si="0"/>
        <v>Mekong Regional Program Implementation Support/Australia/</v>
      </c>
      <c r="F26" s="58" t="s">
        <v>415</v>
      </c>
      <c r="G26" s="36" t="s">
        <v>5</v>
      </c>
      <c r="H26" s="60">
        <v>3.3202690156000005E-2</v>
      </c>
    </row>
    <row r="27" spans="1:8" ht="15.75" x14ac:dyDescent="0.25">
      <c r="A27" s="8" t="s">
        <v>31</v>
      </c>
      <c r="B27" s="9" t="s">
        <v>13</v>
      </c>
      <c r="C27" s="40"/>
      <c r="D27" s="80">
        <v>20</v>
      </c>
      <c r="E27" s="58" t="str">
        <f t="shared" si="0"/>
        <v>AusAID's Australia Awards - 2013 Intake/Australia/</v>
      </c>
      <c r="F27" s="58" t="s">
        <v>416</v>
      </c>
      <c r="G27" s="16" t="s">
        <v>8</v>
      </c>
      <c r="H27" s="67">
        <v>8.5430062506779993</v>
      </c>
    </row>
    <row r="28" spans="1:8" ht="15.75" customHeight="1" x14ac:dyDescent="0.25">
      <c r="A28" s="10" t="s">
        <v>32</v>
      </c>
      <c r="B28" s="9" t="s">
        <v>13</v>
      </c>
      <c r="C28" s="40"/>
      <c r="D28" s="80">
        <v>21</v>
      </c>
      <c r="E28" s="58" t="str">
        <f t="shared" si="0"/>
        <v>Humanitarian Capability and Training 2012-2014/Australia/</v>
      </c>
      <c r="F28" s="58" t="s">
        <v>277</v>
      </c>
      <c r="G28" s="36" t="s">
        <v>5</v>
      </c>
      <c r="H28" s="60">
        <v>7.4817992364999992E-3</v>
      </c>
    </row>
    <row r="29" spans="1:8" ht="16.5" customHeight="1" x14ac:dyDescent="0.25">
      <c r="A29" s="8" t="s">
        <v>33</v>
      </c>
      <c r="B29" s="9" t="s">
        <v>13</v>
      </c>
      <c r="C29" s="40"/>
      <c r="D29" s="80">
        <v>22</v>
      </c>
      <c r="E29" s="58" t="str">
        <f t="shared" si="0"/>
        <v>Evaluation Capacity Building Project (Philippines)/Australia/</v>
      </c>
      <c r="F29" s="58" t="s">
        <v>417</v>
      </c>
      <c r="G29" s="36" t="s">
        <v>5</v>
      </c>
      <c r="H29" s="67">
        <v>0.26717999999999997</v>
      </c>
    </row>
    <row r="30" spans="1:8" ht="15.75" x14ac:dyDescent="0.25">
      <c r="A30" s="10" t="s">
        <v>34</v>
      </c>
      <c r="B30" s="9" t="s">
        <v>13</v>
      </c>
      <c r="C30" s="40"/>
      <c r="D30" s="80">
        <v>23</v>
      </c>
      <c r="E30" s="58" t="str">
        <f t="shared" si="0"/>
        <v>MTV EXIT Phase IV/Australia/</v>
      </c>
      <c r="F30" s="58" t="s">
        <v>418</v>
      </c>
      <c r="G30" s="36" t="s">
        <v>5</v>
      </c>
      <c r="H30" s="60">
        <v>4.711523367999999E-3</v>
      </c>
    </row>
    <row r="31" spans="1:8" ht="31.5" x14ac:dyDescent="0.25">
      <c r="A31" s="10" t="s">
        <v>35</v>
      </c>
      <c r="B31" s="9" t="s">
        <v>13</v>
      </c>
      <c r="C31" s="40"/>
      <c r="D31" s="80">
        <v>24</v>
      </c>
      <c r="E31" s="58" t="str">
        <f t="shared" si="0"/>
        <v>Australia Award Endeavor Scholarships and Fellowships /Australia/</v>
      </c>
      <c r="F31" s="58" t="s">
        <v>419</v>
      </c>
      <c r="G31" s="36" t="s">
        <v>5</v>
      </c>
      <c r="H31" s="67">
        <v>1.2489596279999999</v>
      </c>
    </row>
    <row r="32" spans="1:8" ht="15.75" x14ac:dyDescent="0.25">
      <c r="A32" s="10" t="s">
        <v>36</v>
      </c>
      <c r="B32" s="9" t="s">
        <v>13</v>
      </c>
      <c r="C32" s="40"/>
      <c r="D32" s="80">
        <v>25</v>
      </c>
      <c r="E32" s="58" t="str">
        <f t="shared" si="0"/>
        <v>Philippines - Typhoon Bopha, Team Leader/Australia/</v>
      </c>
      <c r="F32" s="58" t="s">
        <v>420</v>
      </c>
      <c r="G32" s="36" t="s">
        <v>9</v>
      </c>
      <c r="H32" s="67">
        <v>0.17685630984799999</v>
      </c>
    </row>
    <row r="33" spans="1:8" ht="15.75" x14ac:dyDescent="0.25">
      <c r="A33" s="8" t="s">
        <v>37</v>
      </c>
      <c r="B33" s="9" t="s">
        <v>13</v>
      </c>
      <c r="C33" s="40"/>
      <c r="D33" s="80">
        <v>26</v>
      </c>
      <c r="E33" s="58" t="str">
        <f t="shared" si="0"/>
        <v>AusAID's Australia Awards - 2014 Intake/Australia/</v>
      </c>
      <c r="F33" s="58" t="s">
        <v>421</v>
      </c>
      <c r="G33" s="36" t="s">
        <v>5</v>
      </c>
      <c r="H33" s="67">
        <v>4.0403947809759995</v>
      </c>
    </row>
    <row r="34" spans="1:8" ht="15.75" x14ac:dyDescent="0.25">
      <c r="A34" s="10" t="s">
        <v>38</v>
      </c>
      <c r="B34" s="9" t="s">
        <v>13</v>
      </c>
      <c r="C34" s="40"/>
      <c r="D34" s="80">
        <v>27</v>
      </c>
      <c r="E34" s="58" t="str">
        <f t="shared" si="0"/>
        <v>Direct Aid Program (DAP) 2013-14/Australia/</v>
      </c>
      <c r="F34" s="58" t="s">
        <v>422</v>
      </c>
      <c r="G34" s="36" t="s">
        <v>5</v>
      </c>
      <c r="H34" s="67">
        <v>6.1556793603999994E-2</v>
      </c>
    </row>
    <row r="35" spans="1:8" ht="15.75" x14ac:dyDescent="0.25">
      <c r="A35" s="8" t="s">
        <v>39</v>
      </c>
      <c r="B35" s="9" t="s">
        <v>13</v>
      </c>
      <c r="C35" s="40"/>
      <c r="D35" s="80">
        <v>28</v>
      </c>
      <c r="E35" s="58" t="str">
        <f t="shared" si="0"/>
        <v>Political Economy Analysis for Improved Policy/Australia/</v>
      </c>
      <c r="F35" s="58" t="s">
        <v>423</v>
      </c>
      <c r="G35" s="36" t="s">
        <v>5</v>
      </c>
      <c r="H35" s="67">
        <v>4.4619059999999995E-2</v>
      </c>
    </row>
    <row r="36" spans="1:8" ht="15.75" x14ac:dyDescent="0.25">
      <c r="A36" s="8" t="s">
        <v>40</v>
      </c>
      <c r="B36" s="9" t="s">
        <v>13</v>
      </c>
      <c r="C36" s="40"/>
      <c r="D36" s="80">
        <v>29</v>
      </c>
      <c r="E36" s="58" t="str">
        <f t="shared" si="0"/>
        <v>Philippines Typhoon Haiyan Response/Australia/</v>
      </c>
      <c r="F36" s="58" t="s">
        <v>424</v>
      </c>
      <c r="G36" s="36" t="s">
        <v>9</v>
      </c>
      <c r="H36" s="67">
        <v>35.623999999999995</v>
      </c>
    </row>
    <row r="37" spans="1:8" ht="15.75" x14ac:dyDescent="0.25">
      <c r="A37" s="10" t="s">
        <v>41</v>
      </c>
      <c r="B37" s="9" t="s">
        <v>13</v>
      </c>
      <c r="C37" s="40"/>
      <c r="D37" s="80">
        <v>30</v>
      </c>
      <c r="E37" s="58" t="str">
        <f t="shared" si="0"/>
        <v>Operation Philippines Assist/Australia/</v>
      </c>
      <c r="F37" s="58" t="s">
        <v>425</v>
      </c>
      <c r="G37" s="36" t="s">
        <v>5</v>
      </c>
      <c r="H37" s="67">
        <v>1.7486700334599998</v>
      </c>
    </row>
    <row r="38" spans="1:8" ht="15.75" x14ac:dyDescent="0.25">
      <c r="A38" s="10" t="s">
        <v>42</v>
      </c>
      <c r="B38" s="9" t="s">
        <v>13</v>
      </c>
      <c r="C38" s="40"/>
      <c r="D38" s="80">
        <v>31</v>
      </c>
      <c r="E38" s="58" t="str">
        <f t="shared" si="0"/>
        <v>Peacebuilding in conflict afflicted Mindanao/Australia/</v>
      </c>
      <c r="F38" s="58" t="s">
        <v>426</v>
      </c>
      <c r="G38" s="36" t="s">
        <v>5</v>
      </c>
      <c r="H38" s="67">
        <v>12.245749999999999</v>
      </c>
    </row>
    <row r="39" spans="1:8" ht="18" customHeight="1" x14ac:dyDescent="0.25">
      <c r="A39" s="10" t="s">
        <v>43</v>
      </c>
      <c r="B39" s="9" t="s">
        <v>13</v>
      </c>
      <c r="C39" s="40"/>
      <c r="D39" s="80">
        <v>32</v>
      </c>
      <c r="E39" s="58" t="str">
        <f t="shared" si="0"/>
        <v>Philippines - Support UNDP Typhoon Haiyan Recovery/Australia/</v>
      </c>
      <c r="F39" s="58" t="s">
        <v>427</v>
      </c>
      <c r="G39" s="36" t="s">
        <v>9</v>
      </c>
      <c r="H39" s="67">
        <v>0.34911520000000001</v>
      </c>
    </row>
    <row r="40" spans="1:8" ht="18" customHeight="1" x14ac:dyDescent="0.25">
      <c r="A40" s="10" t="s">
        <v>44</v>
      </c>
      <c r="B40" s="9" t="s">
        <v>13</v>
      </c>
      <c r="C40" s="40"/>
      <c r="D40" s="80">
        <v>33</v>
      </c>
      <c r="E40" s="58" t="str">
        <f t="shared" si="0"/>
        <v>Preventing Exploitation of Migrant Women in ASEAN/Australia/</v>
      </c>
      <c r="F40" s="58" t="s">
        <v>428</v>
      </c>
      <c r="G40" s="16" t="s">
        <v>8</v>
      </c>
      <c r="H40" s="67">
        <v>0.35624</v>
      </c>
    </row>
    <row r="41" spans="1:8" ht="15.75" x14ac:dyDescent="0.25">
      <c r="A41" s="11" t="s">
        <v>45</v>
      </c>
      <c r="B41" s="9" t="s">
        <v>13</v>
      </c>
      <c r="C41" s="41"/>
      <c r="D41" s="80">
        <v>34</v>
      </c>
      <c r="E41" s="58" t="str">
        <f t="shared" si="0"/>
        <v>ANCP Program Funding 2013-14 onwards/Australia/</v>
      </c>
      <c r="F41" s="58" t="s">
        <v>429</v>
      </c>
      <c r="G41" s="36" t="s">
        <v>5</v>
      </c>
      <c r="H41" s="60">
        <v>0.3267647024</v>
      </c>
    </row>
    <row r="42" spans="1:8" ht="15.75" x14ac:dyDescent="0.25">
      <c r="A42" s="11" t="s">
        <v>46</v>
      </c>
      <c r="B42" s="9" t="s">
        <v>13</v>
      </c>
      <c r="C42" s="41"/>
      <c r="D42" s="80">
        <v>35</v>
      </c>
      <c r="E42" s="58" t="str">
        <f t="shared" si="0"/>
        <v>Australia Awards Scholarships-Intake 2015/Australia/</v>
      </c>
      <c r="F42" s="58" t="s">
        <v>430</v>
      </c>
      <c r="G42" s="36" t="s">
        <v>5</v>
      </c>
      <c r="H42" s="60">
        <f>263617600/1000000</f>
        <v>263.61759999999998</v>
      </c>
    </row>
    <row r="43" spans="1:8" ht="15.75" x14ac:dyDescent="0.25">
      <c r="A43" s="11" t="s">
        <v>47</v>
      </c>
      <c r="B43" s="9" t="s">
        <v>13</v>
      </c>
      <c r="C43" s="41"/>
      <c r="D43" s="80">
        <v>36</v>
      </c>
      <c r="E43" s="58" t="str">
        <f t="shared" si="0"/>
        <v>Philippine Economic Growth/Australia/</v>
      </c>
      <c r="F43" s="58" t="s">
        <v>431</v>
      </c>
      <c r="G43" s="36" t="s">
        <v>5</v>
      </c>
      <c r="H43" s="60">
        <f>1603080/1000000</f>
        <v>1.6030800000000001</v>
      </c>
    </row>
    <row r="44" spans="1:8" ht="15.75" x14ac:dyDescent="0.25">
      <c r="A44" s="11" t="s">
        <v>48</v>
      </c>
      <c r="B44" s="9" t="s">
        <v>13</v>
      </c>
      <c r="C44" s="41"/>
      <c r="D44" s="80">
        <v>37</v>
      </c>
      <c r="E44" s="58" t="str">
        <f t="shared" si="0"/>
        <v>Growth Analysis Contracting/Australia/</v>
      </c>
      <c r="F44" s="58" t="s">
        <v>432</v>
      </c>
      <c r="G44" s="36" t="s">
        <v>5</v>
      </c>
      <c r="H44" s="78">
        <f>4397.7828/1000000</f>
        <v>4.3977827999999997E-3</v>
      </c>
    </row>
    <row r="45" spans="1:8" ht="31.5" x14ac:dyDescent="0.25">
      <c r="A45" s="12" t="s">
        <v>49</v>
      </c>
      <c r="B45" s="34" t="s">
        <v>50</v>
      </c>
      <c r="C45" s="42" t="s">
        <v>176</v>
      </c>
      <c r="D45" s="80">
        <v>38</v>
      </c>
      <c r="E45" s="58" t="str">
        <f t="shared" si="0"/>
        <v>Knwledge-based Initiatives Phase II/CIDA/Embassy of Canada-managed</v>
      </c>
      <c r="F45" s="58" t="s">
        <v>278</v>
      </c>
      <c r="G45" s="36" t="s">
        <v>5</v>
      </c>
      <c r="H45" s="68">
        <v>0.45027498198900001</v>
      </c>
    </row>
    <row r="46" spans="1:8" ht="63" x14ac:dyDescent="0.25">
      <c r="A46" s="13" t="s">
        <v>51</v>
      </c>
      <c r="B46" s="34" t="s">
        <v>52</v>
      </c>
      <c r="C46" s="43" t="s">
        <v>177</v>
      </c>
      <c r="D46" s="80">
        <v>39</v>
      </c>
      <c r="E46" s="58" t="str">
        <f t="shared" si="0"/>
        <v xml:space="preserve">Promoting Transparency and Accountability of Local Governments through Active CSO Participation in Development Processes/EU/Integrated Rural Development Foundation of the Philippines </v>
      </c>
      <c r="F46" s="58" t="s">
        <v>279</v>
      </c>
      <c r="G46" s="36" t="s">
        <v>5</v>
      </c>
      <c r="H46" s="69">
        <v>0.39417934529999998</v>
      </c>
    </row>
    <row r="47" spans="1:8" ht="32.25" customHeight="1" thickBot="1" x14ac:dyDescent="0.3">
      <c r="A47" s="13" t="s">
        <v>53</v>
      </c>
      <c r="B47" s="34" t="s">
        <v>52</v>
      </c>
      <c r="C47" s="43" t="s">
        <v>178</v>
      </c>
      <c r="D47" s="80">
        <v>40</v>
      </c>
      <c r="E47" s="58" t="str">
        <f t="shared" si="0"/>
        <v xml:space="preserve">Citizen Action Network for LGU Accountability &amp; Performance/EU/The Institute for War and Peace Reporting </v>
      </c>
      <c r="F47" s="58" t="s">
        <v>280</v>
      </c>
      <c r="G47" s="36" t="s">
        <v>5</v>
      </c>
      <c r="H47" s="69">
        <v>0.83659581850000009</v>
      </c>
    </row>
    <row r="48" spans="1:8" ht="48" thickBot="1" x14ac:dyDescent="0.3">
      <c r="A48" s="13" t="s">
        <v>54</v>
      </c>
      <c r="B48" s="34" t="s">
        <v>52</v>
      </c>
      <c r="C48" s="44" t="s">
        <v>179</v>
      </c>
      <c r="D48" s="80">
        <v>41</v>
      </c>
      <c r="E48" s="58" t="str">
        <f t="shared" si="0"/>
        <v>Empowered Participatory Governance towards Progress in North Cotabato Communities (EPG-Progress)/EU/Fundacion Accion Contra El Hambre</v>
      </c>
      <c r="F48" s="58" t="s">
        <v>433</v>
      </c>
      <c r="G48" s="36" t="s">
        <v>5</v>
      </c>
      <c r="H48" s="69">
        <v>0.87627694315200011</v>
      </c>
    </row>
    <row r="49" spans="1:8" ht="46.5" customHeight="1" thickBot="1" x14ac:dyDescent="0.3">
      <c r="A49" s="13" t="s">
        <v>55</v>
      </c>
      <c r="B49" s="34" t="s">
        <v>52</v>
      </c>
      <c r="C49" s="45" t="s">
        <v>180</v>
      </c>
      <c r="D49" s="80">
        <v>42</v>
      </c>
      <c r="E49" s="58" t="str">
        <f t="shared" si="0"/>
        <v>Strengthening Social Accountability Mechanisms in Local Governance in Antique/EU/Antique Federation Of Non-Government Organizations Inc Non Stock Corporation</v>
      </c>
      <c r="F49" s="58" t="s">
        <v>281</v>
      </c>
      <c r="G49" s="36" t="s">
        <v>5</v>
      </c>
      <c r="H49" s="69">
        <v>0.61007983399999999</v>
      </c>
    </row>
    <row r="50" spans="1:8" ht="31.5" x14ac:dyDescent="0.25">
      <c r="A50" s="6" t="s">
        <v>56</v>
      </c>
      <c r="B50" s="34" t="s">
        <v>52</v>
      </c>
      <c r="C50" s="39" t="s">
        <v>181</v>
      </c>
      <c r="D50" s="80">
        <v>43</v>
      </c>
      <c r="E50" s="58" t="str">
        <f t="shared" si="0"/>
        <v>Mine Action Support to the Peace Process in Mindanao/EU/NGO Fondation Suisse de deminage</v>
      </c>
      <c r="F50" s="58" t="s">
        <v>282</v>
      </c>
      <c r="G50" s="37" t="s">
        <v>5</v>
      </c>
      <c r="H50" s="70">
        <v>1.1113375000000001</v>
      </c>
    </row>
    <row r="51" spans="1:8" ht="63" customHeight="1" x14ac:dyDescent="0.25">
      <c r="A51" s="6" t="s">
        <v>57</v>
      </c>
      <c r="B51" s="34" t="s">
        <v>52</v>
      </c>
      <c r="C51" s="39" t="s">
        <v>182</v>
      </c>
      <c r="D51" s="80">
        <v>44</v>
      </c>
      <c r="E51" s="58" t="str">
        <f t="shared" si="0"/>
        <v>Supporting Mindanao Peace Process through Enhancing Capacity of Peace Structures, Early Warning Early Response (EWER) Mechanisms and Local Conflict Prevention Actors/EU/NGO Non Violent Peace Forces</v>
      </c>
      <c r="F51" s="58" t="s">
        <v>283</v>
      </c>
      <c r="G51" s="37" t="s">
        <v>5</v>
      </c>
      <c r="H51" s="70">
        <v>1.3780585000000001</v>
      </c>
    </row>
    <row r="52" spans="1:8" ht="47.25" x14ac:dyDescent="0.25">
      <c r="A52" s="6" t="s">
        <v>58</v>
      </c>
      <c r="B52" s="34" t="s">
        <v>52</v>
      </c>
      <c r="C52" s="39" t="s">
        <v>183</v>
      </c>
      <c r="D52" s="80">
        <v>45</v>
      </c>
      <c r="E52" s="58" t="str">
        <f t="shared" si="0"/>
        <v>Strengthening GPH-MILF Partnership and Local Capacities for Dialogue for Inclusive Peace in Mindanao/EU/NGO Centre for Humanitarian Dialogue</v>
      </c>
      <c r="F52" s="58" t="s">
        <v>284</v>
      </c>
      <c r="G52" s="37" t="s">
        <v>5</v>
      </c>
      <c r="H52" s="70">
        <v>1.1491801295000001</v>
      </c>
    </row>
    <row r="53" spans="1:8" ht="31.5" x14ac:dyDescent="0.25">
      <c r="A53" s="6" t="s">
        <v>59</v>
      </c>
      <c r="B53" s="34" t="s">
        <v>52</v>
      </c>
      <c r="C53" s="39" t="s">
        <v>184</v>
      </c>
      <c r="D53" s="80">
        <v>46</v>
      </c>
      <c r="E53" s="58" t="str">
        <f t="shared" si="0"/>
        <v>Building Peace in Mindanao through Public Participation in Governance/EU/NGO Conciliation Resources</v>
      </c>
      <c r="F53" s="58" t="s">
        <v>285</v>
      </c>
      <c r="G53" s="37" t="s">
        <v>5</v>
      </c>
      <c r="H53" s="70">
        <v>1.1341993000000001</v>
      </c>
    </row>
    <row r="54" spans="1:8" ht="31.5" x14ac:dyDescent="0.25">
      <c r="A54" s="14" t="s">
        <v>60</v>
      </c>
      <c r="B54" s="15" t="s">
        <v>61</v>
      </c>
      <c r="C54" s="46" t="s">
        <v>61</v>
      </c>
      <c r="D54" s="80">
        <v>47</v>
      </c>
      <c r="E54" s="58" t="str">
        <f t="shared" si="0"/>
        <v>Shelter and NFI Support to Conflict Affected Communities in Central Mindanao/IOM/IOM</v>
      </c>
      <c r="F54" s="58" t="s">
        <v>286</v>
      </c>
      <c r="G54" s="16" t="s">
        <v>8</v>
      </c>
      <c r="H54" s="61">
        <v>0.3</v>
      </c>
    </row>
    <row r="55" spans="1:8" ht="44.25" customHeight="1" x14ac:dyDescent="0.25">
      <c r="A55" s="14" t="s">
        <v>62</v>
      </c>
      <c r="B55" s="15" t="s">
        <v>61</v>
      </c>
      <c r="C55" s="46" t="s">
        <v>61</v>
      </c>
      <c r="D55" s="80">
        <v>48</v>
      </c>
      <c r="E55" s="58" t="str">
        <f t="shared" si="0"/>
        <v>Enhanced Access to Emergency Health Care Services  through Repair and Re-equipping of Health Facilities for Vulnerable Conflict-Affected Communities in Central Mindanao/IOM/IOM</v>
      </c>
      <c r="F55" s="58" t="s">
        <v>287</v>
      </c>
      <c r="G55" s="16" t="s">
        <v>8</v>
      </c>
      <c r="H55" s="61">
        <v>0.11</v>
      </c>
    </row>
    <row r="56" spans="1:8" ht="30" customHeight="1" x14ac:dyDescent="0.25">
      <c r="A56" s="14" t="s">
        <v>63</v>
      </c>
      <c r="B56" s="15" t="s">
        <v>61</v>
      </c>
      <c r="C56" s="46" t="s">
        <v>61</v>
      </c>
      <c r="D56" s="80">
        <v>49</v>
      </c>
      <c r="E56" s="58" t="str">
        <f t="shared" si="0"/>
        <v>Humanitarain Assistance for Vulnerable Populations in Conflict and Disaster Affected Areas of Mindanao/IOM/IOM</v>
      </c>
      <c r="F56" s="58" t="s">
        <v>288</v>
      </c>
      <c r="G56" s="16" t="s">
        <v>8</v>
      </c>
      <c r="H56" s="61">
        <v>0.85</v>
      </c>
    </row>
    <row r="57" spans="1:8" ht="31.5" x14ac:dyDescent="0.25">
      <c r="A57" s="14" t="s">
        <v>64</v>
      </c>
      <c r="B57" s="15" t="s">
        <v>61</v>
      </c>
      <c r="C57" s="46" t="s">
        <v>61</v>
      </c>
      <c r="D57" s="80">
        <v>50</v>
      </c>
      <c r="E57" s="58" t="str">
        <f t="shared" si="0"/>
        <v>Displacement Tracking and Support Building for the Peace Process in the Bangsamoro /IOM/IOM</v>
      </c>
      <c r="F57" s="58" t="s">
        <v>289</v>
      </c>
      <c r="G57" s="16" t="s">
        <v>8</v>
      </c>
      <c r="H57" s="61">
        <v>0.37</v>
      </c>
    </row>
    <row r="58" spans="1:8" ht="30" customHeight="1" x14ac:dyDescent="0.25">
      <c r="A58" s="14" t="s">
        <v>65</v>
      </c>
      <c r="B58" s="15" t="s">
        <v>61</v>
      </c>
      <c r="C58" s="46" t="s">
        <v>61</v>
      </c>
      <c r="D58" s="80">
        <v>51</v>
      </c>
      <c r="E58" s="58" t="str">
        <f t="shared" si="0"/>
        <v>Renovation/Installation of Clinic in Can, Birthing Facilities, Safe Havens and Women Friendly Spaces /IOM/IOM</v>
      </c>
      <c r="F58" s="58" t="s">
        <v>290</v>
      </c>
      <c r="G58" s="16" t="s">
        <v>8</v>
      </c>
      <c r="H58" s="61">
        <v>0.5</v>
      </c>
    </row>
    <row r="59" spans="1:8" ht="45" customHeight="1" x14ac:dyDescent="0.25">
      <c r="A59" s="14" t="s">
        <v>66</v>
      </c>
      <c r="B59" s="15" t="s">
        <v>61</v>
      </c>
      <c r="C59" s="46" t="s">
        <v>61</v>
      </c>
      <c r="D59" s="80">
        <v>52</v>
      </c>
      <c r="E59" s="58" t="str">
        <f t="shared" si="0"/>
        <v>Camp Coordination and Camp Management (CCCM) and Shelter Support to the Displaced Population in Conflict Affected Areas of Zamboanga City/IOM/IOM</v>
      </c>
      <c r="F59" s="58" t="s">
        <v>291</v>
      </c>
      <c r="G59" s="16" t="s">
        <v>8</v>
      </c>
      <c r="H59" s="61">
        <v>0.39</v>
      </c>
    </row>
    <row r="60" spans="1:8" ht="33.75" customHeight="1" x14ac:dyDescent="0.25">
      <c r="A60" s="14" t="s">
        <v>67</v>
      </c>
      <c r="B60" s="15" t="s">
        <v>61</v>
      </c>
      <c r="C60" s="46" t="s">
        <v>61</v>
      </c>
      <c r="D60" s="80">
        <v>53</v>
      </c>
      <c r="E60" s="58" t="str">
        <f t="shared" si="0"/>
        <v>Camp Coordination and Camp Management (CCCM) and Shelter Support to the Displaced Population in Zamboanga/IOM/IOM</v>
      </c>
      <c r="F60" s="58" t="s">
        <v>292</v>
      </c>
      <c r="G60" s="16" t="s">
        <v>8</v>
      </c>
      <c r="H60" s="61">
        <v>1</v>
      </c>
    </row>
    <row r="61" spans="1:8" ht="31.5" x14ac:dyDescent="0.25">
      <c r="A61" s="14" t="s">
        <v>68</v>
      </c>
      <c r="B61" s="15" t="s">
        <v>61</v>
      </c>
      <c r="C61" s="46" t="s">
        <v>61</v>
      </c>
      <c r="D61" s="80">
        <v>54</v>
      </c>
      <c r="E61" s="58" t="str">
        <f t="shared" si="0"/>
        <v>Emergency Grant Aid for  the Philippines in Response to the Armed Conflict/IOM/IOM</v>
      </c>
      <c r="F61" s="58" t="s">
        <v>293</v>
      </c>
      <c r="G61" s="16" t="s">
        <v>8</v>
      </c>
      <c r="H61" s="61">
        <v>1</v>
      </c>
    </row>
    <row r="62" spans="1:8" ht="31.5" x14ac:dyDescent="0.25">
      <c r="A62" s="14" t="s">
        <v>69</v>
      </c>
      <c r="B62" s="15" t="s">
        <v>61</v>
      </c>
      <c r="C62" s="46" t="s">
        <v>61</v>
      </c>
      <c r="D62" s="80">
        <v>55</v>
      </c>
      <c r="E62" s="58" t="str">
        <f t="shared" si="0"/>
        <v>Philippine - Humanitarian Action Plan - Emergency Assistance/IOM/IOM</v>
      </c>
      <c r="F62" s="58" t="s">
        <v>294</v>
      </c>
      <c r="G62" s="16" t="s">
        <v>8</v>
      </c>
      <c r="H62" s="61">
        <v>0.51</v>
      </c>
    </row>
    <row r="63" spans="1:8" ht="47.25" x14ac:dyDescent="0.25">
      <c r="A63" s="14" t="s">
        <v>70</v>
      </c>
      <c r="B63" s="15" t="s">
        <v>61</v>
      </c>
      <c r="C63" s="46" t="s">
        <v>61</v>
      </c>
      <c r="D63" s="80">
        <v>56</v>
      </c>
      <c r="E63" s="58" t="str">
        <f t="shared" si="0"/>
        <v>Evacuation Support Program, Transitional Shelter and Protection Support for Vulnerable Populations in Zamboanga City/IOM/IOM</v>
      </c>
      <c r="F63" s="58" t="s">
        <v>295</v>
      </c>
      <c r="G63" s="16" t="s">
        <v>8</v>
      </c>
      <c r="H63" s="61">
        <v>0.36</v>
      </c>
    </row>
    <row r="64" spans="1:8" ht="46.5" customHeight="1" x14ac:dyDescent="0.25">
      <c r="A64" s="14" t="s">
        <v>71</v>
      </c>
      <c r="B64" s="15" t="s">
        <v>61</v>
      </c>
      <c r="C64" s="46" t="s">
        <v>61</v>
      </c>
      <c r="D64" s="80">
        <v>57</v>
      </c>
      <c r="E64" s="58" t="str">
        <f t="shared" si="0"/>
        <v>Restoring Integrity amd Resilience of Internally Displaced Populations in Zamboanga through Shelter, Public Health Nutrition, WASH and Protection Intervention/IOM/IOM</v>
      </c>
      <c r="F64" s="58" t="s">
        <v>296</v>
      </c>
      <c r="G64" s="16" t="s">
        <v>8</v>
      </c>
      <c r="H64" s="61">
        <v>0.17</v>
      </c>
    </row>
    <row r="65" spans="1:8" ht="18" customHeight="1" x14ac:dyDescent="0.25">
      <c r="A65" s="6" t="s">
        <v>72</v>
      </c>
      <c r="B65" s="16" t="s">
        <v>73</v>
      </c>
      <c r="C65" s="39" t="s">
        <v>185</v>
      </c>
      <c r="D65" s="80">
        <v>58</v>
      </c>
      <c r="E65" s="58" t="str">
        <f t="shared" si="0"/>
        <v>Philippines NZ Dairy Project/New Zealand/NDA</v>
      </c>
      <c r="F65" s="58" t="s">
        <v>297</v>
      </c>
      <c r="G65" s="36" t="s">
        <v>9</v>
      </c>
      <c r="H65" s="59">
        <v>4.4189999999999996</v>
      </c>
    </row>
    <row r="66" spans="1:8" ht="31.5" x14ac:dyDescent="0.25">
      <c r="A66" s="6" t="s">
        <v>74</v>
      </c>
      <c r="B66" s="16" t="s">
        <v>73</v>
      </c>
      <c r="C66" s="39" t="s">
        <v>186</v>
      </c>
      <c r="D66" s="80">
        <v>59</v>
      </c>
      <c r="E66" s="58" t="str">
        <f t="shared" si="0"/>
        <v>Strengthening the Response Capacities of the Philippine Red Cross/New Zealand/Philippine Red Cross</v>
      </c>
      <c r="F66" s="58" t="s">
        <v>298</v>
      </c>
      <c r="G66" s="36" t="s">
        <v>9</v>
      </c>
      <c r="H66" s="59">
        <v>3.8980000000000001</v>
      </c>
    </row>
    <row r="67" spans="1:8" ht="19.5" customHeight="1" x14ac:dyDescent="0.25">
      <c r="A67" s="6" t="s">
        <v>75</v>
      </c>
      <c r="B67" s="16" t="s">
        <v>73</v>
      </c>
      <c r="C67" s="39" t="s">
        <v>187</v>
      </c>
      <c r="D67" s="80">
        <v>60</v>
      </c>
      <c r="E67" s="58" t="str">
        <f t="shared" si="0"/>
        <v>Integrating DRR and CC Adaptation/New Zealand/UNDP, NEDA</v>
      </c>
      <c r="F67" s="58" t="s">
        <v>299</v>
      </c>
      <c r="G67" s="36" t="s">
        <v>9</v>
      </c>
      <c r="H67" s="59">
        <v>1.1120000000000001</v>
      </c>
    </row>
    <row r="68" spans="1:8" ht="31.5" x14ac:dyDescent="0.25">
      <c r="A68" s="6" t="s">
        <v>76</v>
      </c>
      <c r="B68" s="16" t="s">
        <v>73</v>
      </c>
      <c r="C68" s="39" t="s">
        <v>188</v>
      </c>
      <c r="D68" s="80">
        <v>61</v>
      </c>
      <c r="E68" s="58" t="str">
        <f t="shared" si="0"/>
        <v>Restoring Agricultural Livelihoods in Conflict Affected Areas/New Zealand/FAO, ARMM- DAF</v>
      </c>
      <c r="F68" s="58" t="s">
        <v>300</v>
      </c>
      <c r="G68" s="36" t="s">
        <v>9</v>
      </c>
      <c r="H68" s="59">
        <v>2.649</v>
      </c>
    </row>
    <row r="69" spans="1:8" ht="31.5" x14ac:dyDescent="0.25">
      <c r="A69" s="6" t="s">
        <v>77</v>
      </c>
      <c r="B69" s="16" t="s">
        <v>73</v>
      </c>
      <c r="C69" s="39" t="s">
        <v>189</v>
      </c>
      <c r="D69" s="80">
        <v>62</v>
      </c>
      <c r="E69" s="58" t="str">
        <f t="shared" si="0"/>
        <v>Restoring Agricultural Livelihoods in Typhoon Affected Areas/New Zealand/FAO</v>
      </c>
      <c r="F69" s="58" t="s">
        <v>301</v>
      </c>
      <c r="G69" s="36" t="s">
        <v>9</v>
      </c>
      <c r="H69" s="59">
        <v>1.96</v>
      </c>
    </row>
    <row r="70" spans="1:8" ht="31.5" x14ac:dyDescent="0.25">
      <c r="A70" s="6" t="s">
        <v>78</v>
      </c>
      <c r="B70" s="16" t="s">
        <v>73</v>
      </c>
      <c r="C70" s="39" t="s">
        <v>190</v>
      </c>
      <c r="D70" s="80">
        <v>63</v>
      </c>
      <c r="E70" s="58" t="str">
        <f t="shared" si="0"/>
        <v>Project ReBUILD/New Zealand/UNDP, Climate Change Commission</v>
      </c>
      <c r="F70" s="58" t="s">
        <v>302</v>
      </c>
      <c r="G70" s="36" t="s">
        <v>9</v>
      </c>
      <c r="H70" s="71">
        <v>1.3109999999999999</v>
      </c>
    </row>
    <row r="71" spans="1:8" ht="31.5" x14ac:dyDescent="0.25">
      <c r="A71" s="6" t="s">
        <v>79</v>
      </c>
      <c r="B71" s="16" t="s">
        <v>73</v>
      </c>
      <c r="C71" s="39" t="s">
        <v>191</v>
      </c>
      <c r="D71" s="80">
        <v>64</v>
      </c>
      <c r="E71" s="58" t="str">
        <f t="shared" si="0"/>
        <v>Camiguin Coastal Resource Management Programme/New Zealand/DENR</v>
      </c>
      <c r="F71" s="58" t="s">
        <v>303</v>
      </c>
      <c r="G71" s="36" t="s">
        <v>9</v>
      </c>
      <c r="H71" s="71">
        <v>0.79</v>
      </c>
    </row>
    <row r="72" spans="1:8" ht="19.5" customHeight="1" x14ac:dyDescent="0.25">
      <c r="A72" s="6" t="s">
        <v>80</v>
      </c>
      <c r="B72" s="16" t="s">
        <v>73</v>
      </c>
      <c r="C72" s="39" t="s">
        <v>192</v>
      </c>
      <c r="D72" s="80">
        <v>65</v>
      </c>
      <c r="E72" s="58" t="str">
        <f t="shared" si="0"/>
        <v>NZ ASEAN Scholars Awards /New Zealand/Others, Multiagency</v>
      </c>
      <c r="F72" s="58" t="s">
        <v>304</v>
      </c>
      <c r="G72" s="36" t="s">
        <v>5</v>
      </c>
      <c r="H72" s="71">
        <v>1.143</v>
      </c>
    </row>
    <row r="73" spans="1:8" ht="18.75" customHeight="1" x14ac:dyDescent="0.25">
      <c r="A73" s="6" t="s">
        <v>81</v>
      </c>
      <c r="B73" s="16" t="s">
        <v>73</v>
      </c>
      <c r="C73" s="39" t="s">
        <v>192</v>
      </c>
      <c r="D73" s="80">
        <v>66</v>
      </c>
      <c r="E73" s="58" t="str">
        <f t="shared" ref="E73:E136" si="1">CONCATENATE(A73,"/",B73,"/",C73)</f>
        <v>Head of Mission Fund /New Zealand/Others, Multiagency</v>
      </c>
      <c r="F73" s="58" t="s">
        <v>305</v>
      </c>
      <c r="G73" s="16" t="s">
        <v>8</v>
      </c>
      <c r="H73" s="71">
        <v>5.8999999999999997E-2</v>
      </c>
    </row>
    <row r="74" spans="1:8" ht="31.5" x14ac:dyDescent="0.25">
      <c r="A74" s="6" t="s">
        <v>82</v>
      </c>
      <c r="B74" s="16" t="s">
        <v>73</v>
      </c>
      <c r="C74" s="39" t="s">
        <v>193</v>
      </c>
      <c r="D74" s="80">
        <v>67</v>
      </c>
      <c r="E74" s="58" t="str">
        <f t="shared" si="1"/>
        <v>Humanitarian Assistance: Bohol Earthquake/New Zealand/UNICEF</v>
      </c>
      <c r="F74" s="58" t="s">
        <v>306</v>
      </c>
      <c r="G74" s="16" t="s">
        <v>8</v>
      </c>
      <c r="H74" s="71">
        <v>0.41699999999999998</v>
      </c>
    </row>
    <row r="75" spans="1:8" ht="31.5" x14ac:dyDescent="0.25">
      <c r="A75" s="6" t="s">
        <v>83</v>
      </c>
      <c r="B75" s="16" t="s">
        <v>73</v>
      </c>
      <c r="C75" s="39" t="s">
        <v>194</v>
      </c>
      <c r="D75" s="80">
        <v>68</v>
      </c>
      <c r="E75" s="58" t="str">
        <f t="shared" si="1"/>
        <v>Humanitarian Assistance: Typhoon Haiyan/New Zealand/UNICEF, Philippine Red Cross, Others</v>
      </c>
      <c r="F75" s="58" t="s">
        <v>307</v>
      </c>
      <c r="G75" s="16" t="s">
        <v>8</v>
      </c>
      <c r="H75" s="71">
        <v>1.246</v>
      </c>
    </row>
    <row r="76" spans="1:8" ht="31.5" x14ac:dyDescent="0.25">
      <c r="A76" s="6" t="s">
        <v>84</v>
      </c>
      <c r="B76" s="16" t="s">
        <v>73</v>
      </c>
      <c r="C76" s="39" t="s">
        <v>192</v>
      </c>
      <c r="D76" s="80">
        <v>69</v>
      </c>
      <c r="E76" s="58" t="str">
        <f t="shared" si="1"/>
        <v>Self Reliance and Empowerment for the Deaf in Bohol and Leyte/New Zealand/Others, Multiagency</v>
      </c>
      <c r="F76" s="58" t="s">
        <v>308</v>
      </c>
      <c r="G76" s="16" t="s">
        <v>8</v>
      </c>
      <c r="H76" s="59">
        <v>8.7999999999999995E-2</v>
      </c>
    </row>
    <row r="77" spans="1:8" ht="31.5" x14ac:dyDescent="0.25">
      <c r="A77" s="6" t="s">
        <v>85</v>
      </c>
      <c r="B77" s="16" t="s">
        <v>73</v>
      </c>
      <c r="C77" s="39" t="s">
        <v>192</v>
      </c>
      <c r="D77" s="80">
        <v>70</v>
      </c>
      <c r="E77" s="58" t="str">
        <f t="shared" si="1"/>
        <v>Sustainable and Resilient Agribusiness in Mercedes (SARAM)/New Zealand/Others, Multiagency</v>
      </c>
      <c r="F77" s="58" t="s">
        <v>309</v>
      </c>
      <c r="G77" s="36" t="s">
        <v>9</v>
      </c>
      <c r="H77" s="59">
        <v>0.52800000000000002</v>
      </c>
    </row>
    <row r="78" spans="1:8" ht="31.5" x14ac:dyDescent="0.25">
      <c r="A78" s="6" t="s">
        <v>86</v>
      </c>
      <c r="B78" s="16" t="s">
        <v>73</v>
      </c>
      <c r="C78" s="39" t="s">
        <v>192</v>
      </c>
      <c r="D78" s="80">
        <v>71</v>
      </c>
      <c r="E78" s="58" t="str">
        <f t="shared" si="1"/>
        <v>HOPENZ - Water and Sustainable Agriculture in Luzon and Mindanao/New Zealand/Others, Multiagency</v>
      </c>
      <c r="F78" s="58" t="s">
        <v>310</v>
      </c>
      <c r="G78" s="36" t="s">
        <v>9</v>
      </c>
      <c r="H78" s="59">
        <v>0.316</v>
      </c>
    </row>
    <row r="79" spans="1:8" ht="15.75" customHeight="1" x14ac:dyDescent="0.25">
      <c r="A79" s="13" t="s">
        <v>87</v>
      </c>
      <c r="B79" s="16" t="s">
        <v>73</v>
      </c>
      <c r="C79" s="39" t="s">
        <v>192</v>
      </c>
      <c r="D79" s="80">
        <v>72</v>
      </c>
      <c r="E79" s="58" t="str">
        <f t="shared" si="1"/>
        <v>Save the Children NZ/New Zealand/Others, Multiagency</v>
      </c>
      <c r="F79" s="58" t="s">
        <v>311</v>
      </c>
      <c r="G79" s="36" t="s">
        <v>9</v>
      </c>
      <c r="H79" s="62">
        <v>1.018</v>
      </c>
    </row>
    <row r="80" spans="1:8" ht="44.25" customHeight="1" x14ac:dyDescent="0.25">
      <c r="A80" s="13" t="s">
        <v>88</v>
      </c>
      <c r="B80" s="16" t="s">
        <v>89</v>
      </c>
      <c r="C80" s="43" t="s">
        <v>195</v>
      </c>
      <c r="D80" s="80">
        <v>73</v>
      </c>
      <c r="E80" s="58" t="str">
        <f t="shared" si="1"/>
        <v>Regional Program to Encourage Political Participation on Gender Equity in Bangladesh, Cambodia, Philippines, East Timor and Vietnam /Spain/Paz y Desarrollo Association</v>
      </c>
      <c r="F80" s="58" t="s">
        <v>312</v>
      </c>
      <c r="G80" s="16" t="s">
        <v>8</v>
      </c>
      <c r="H80" s="72">
        <v>2.2929499999999998</v>
      </c>
    </row>
    <row r="81" spans="1:8" ht="47.25" x14ac:dyDescent="0.25">
      <c r="A81" s="13" t="s">
        <v>90</v>
      </c>
      <c r="B81" s="16" t="s">
        <v>89</v>
      </c>
      <c r="C81" s="43" t="s">
        <v>196</v>
      </c>
      <c r="D81" s="80">
        <v>74</v>
      </c>
      <c r="E81" s="58" t="str">
        <f t="shared" si="1"/>
        <v>Disaster Risk and Prevention Management with Focus on Local Governance in 3 Municipalities in Camarines Norte, Philippines/Spain/Manos Unidas</v>
      </c>
      <c r="F81" s="58" t="s">
        <v>313</v>
      </c>
      <c r="G81" s="16" t="s">
        <v>8</v>
      </c>
      <c r="H81" s="72">
        <v>0.36975664000000003</v>
      </c>
    </row>
    <row r="82" spans="1:8" ht="48.75" customHeight="1" x14ac:dyDescent="0.25">
      <c r="A82" s="13" t="s">
        <v>91</v>
      </c>
      <c r="B82" s="16" t="s">
        <v>89</v>
      </c>
      <c r="C82" s="43" t="s">
        <v>197</v>
      </c>
      <c r="D82" s="80">
        <v>75</v>
      </c>
      <c r="E82" s="58" t="str">
        <f t="shared" si="1"/>
        <v>Strengthening of Local government in Camarines Norte, to Design a Plan for Community Development and Climate Change Adaptation/Spain/FUNDESO</v>
      </c>
      <c r="F82" s="58" t="s">
        <v>314</v>
      </c>
      <c r="G82" s="16" t="s">
        <v>8</v>
      </c>
      <c r="H82" s="72">
        <v>0.35624336000000001</v>
      </c>
    </row>
    <row r="83" spans="1:8" ht="31.5" x14ac:dyDescent="0.25">
      <c r="A83" s="13" t="s">
        <v>92</v>
      </c>
      <c r="B83" s="16" t="s">
        <v>89</v>
      </c>
      <c r="C83" s="43" t="s">
        <v>198</v>
      </c>
      <c r="D83" s="80">
        <v>76</v>
      </c>
      <c r="E83" s="58" t="str">
        <f t="shared" si="1"/>
        <v>Active Advocacy of Human Rights in the Barangays of Pilar, Sorsogon/Spain/Zabalketa Association</v>
      </c>
      <c r="F83" s="58" t="s">
        <v>315</v>
      </c>
      <c r="G83" s="36" t="s">
        <v>5</v>
      </c>
      <c r="H83" s="72">
        <v>0.1331</v>
      </c>
    </row>
    <row r="84" spans="1:8" ht="47.25" x14ac:dyDescent="0.25">
      <c r="A84" s="13" t="s">
        <v>93</v>
      </c>
      <c r="B84" s="16" t="s">
        <v>89</v>
      </c>
      <c r="C84" s="43" t="s">
        <v>196</v>
      </c>
      <c r="D84" s="80">
        <v>77</v>
      </c>
      <c r="E84" s="58" t="str">
        <f t="shared" si="1"/>
        <v>Culture for Peace, Governance and Disaster Risk Management in Zamboanga City and in the Province of Basilan, Philippines/Spain/Manos Unidas</v>
      </c>
      <c r="F84" s="58" t="s">
        <v>316</v>
      </c>
      <c r="G84" s="36" t="s">
        <v>5</v>
      </c>
      <c r="H84" s="72">
        <v>0.31152659999999999</v>
      </c>
    </row>
    <row r="85" spans="1:8" ht="47.25" x14ac:dyDescent="0.25">
      <c r="A85" s="13" t="s">
        <v>94</v>
      </c>
      <c r="B85" s="16" t="s">
        <v>89</v>
      </c>
      <c r="C85" s="43" t="s">
        <v>199</v>
      </c>
      <c r="D85" s="80">
        <v>78</v>
      </c>
      <c r="E85" s="58" t="str">
        <f t="shared" si="1"/>
        <v>Reduction of Vulnerability of Affected Communities of Typhoon Bopha in the Davao Oriental Region, Philippines/Spain/Humanismo y Democracia Foundation</v>
      </c>
      <c r="F85" s="58" t="s">
        <v>317</v>
      </c>
      <c r="G85" s="16" t="s">
        <v>8</v>
      </c>
      <c r="H85" s="72">
        <v>0.21779999999999999</v>
      </c>
    </row>
    <row r="86" spans="1:8" ht="48.75" customHeight="1" x14ac:dyDescent="0.25">
      <c r="A86" s="13" t="s">
        <v>95</v>
      </c>
      <c r="B86" s="16" t="s">
        <v>89</v>
      </c>
      <c r="C86" s="43" t="s">
        <v>200</v>
      </c>
      <c r="D86" s="80">
        <v>79</v>
      </c>
      <c r="E86" s="58" t="str">
        <f t="shared" si="1"/>
        <v>Build Resiliency and Improve Disaster Preparedness Among Children and Vulnerable Communities in Region XI, Philippines/Spain/Save the Children Foundation</v>
      </c>
      <c r="F86" s="58" t="s">
        <v>318</v>
      </c>
      <c r="G86" s="16" t="s">
        <v>8</v>
      </c>
      <c r="H86" s="72">
        <v>0.24199999999999999</v>
      </c>
    </row>
    <row r="87" spans="1:8" ht="60" x14ac:dyDescent="0.25">
      <c r="A87" s="13" t="s">
        <v>96</v>
      </c>
      <c r="B87" s="16" t="s">
        <v>89</v>
      </c>
      <c r="C87" s="43" t="s">
        <v>201</v>
      </c>
      <c r="D87" s="80">
        <v>80</v>
      </c>
      <c r="E87" s="58" t="str">
        <f t="shared" si="1"/>
        <v>Strengthening Preparedness and Improve the Effectiveness of Disaster Response to Humanitarian Crises in the Philippines/Spain/Save the Children, Accion Contra el Hambre Foundation</v>
      </c>
      <c r="F87" s="58" t="s">
        <v>319</v>
      </c>
      <c r="G87" s="16" t="s">
        <v>8</v>
      </c>
      <c r="H87" s="72">
        <v>3.0249999999999999</v>
      </c>
    </row>
    <row r="88" spans="1:8" ht="77.25" customHeight="1" x14ac:dyDescent="0.25">
      <c r="A88" s="13" t="s">
        <v>97</v>
      </c>
      <c r="B88" s="16" t="s">
        <v>89</v>
      </c>
      <c r="C88" s="43" t="s">
        <v>196</v>
      </c>
      <c r="D88" s="80">
        <v>81</v>
      </c>
      <c r="E88" s="58" t="str">
        <f t="shared" si="1"/>
        <v>Building a Culture of Peace, Addressing Conflict Resolution and Trauma Healing, Addressing the Causes of Absence of Peace and Promoting Values ​​and Attitudes that Foster Multicultural Peace Community Building  in  the Philippines/Spain/Manos Unidas</v>
      </c>
      <c r="F88" s="58" t="s">
        <v>320</v>
      </c>
      <c r="G88" s="16" t="s">
        <v>8</v>
      </c>
      <c r="H88" s="72">
        <v>3.0249999999999999</v>
      </c>
    </row>
    <row r="89" spans="1:8" ht="63" x14ac:dyDescent="0.25">
      <c r="A89" s="13" t="s">
        <v>98</v>
      </c>
      <c r="B89" s="16" t="s">
        <v>89</v>
      </c>
      <c r="C89" s="43" t="s">
        <v>202</v>
      </c>
      <c r="D89" s="80">
        <v>82</v>
      </c>
      <c r="E89" s="58" t="str">
        <f t="shared" si="1"/>
        <v>Promoting Good Governance in LGUs and Building Resilient Communities with Special Emphasis on Disaster Risk Prevention in Caraga and Bicol/Spain/INTERED Foundation, FRS, Codespa Foundation</v>
      </c>
      <c r="F89" s="58" t="s">
        <v>321</v>
      </c>
      <c r="G89" s="16" t="s">
        <v>8</v>
      </c>
      <c r="H89" s="72">
        <v>3.0249999999999999</v>
      </c>
    </row>
    <row r="90" spans="1:8" ht="47.25" x14ac:dyDescent="0.25">
      <c r="A90" s="13" t="s">
        <v>99</v>
      </c>
      <c r="B90" s="16" t="s">
        <v>89</v>
      </c>
      <c r="C90" s="43" t="s">
        <v>199</v>
      </c>
      <c r="D90" s="80">
        <v>83</v>
      </c>
      <c r="E90" s="58" t="str">
        <f t="shared" si="1"/>
        <v>Reduction of Vulnerability of Affected Communities of Typhoon Bopha in Agusan del Sur Province/Spain/Humanismo y Democracia Foundation</v>
      </c>
      <c r="F90" s="58" t="s">
        <v>322</v>
      </c>
      <c r="G90" s="16" t="s">
        <v>8</v>
      </c>
      <c r="H90" s="72">
        <v>0.42409895000000003</v>
      </c>
    </row>
    <row r="91" spans="1:8" ht="48" customHeight="1" x14ac:dyDescent="0.25">
      <c r="A91" s="6" t="s">
        <v>100</v>
      </c>
      <c r="B91" s="16" t="s">
        <v>101</v>
      </c>
      <c r="C91" s="39" t="s">
        <v>203</v>
      </c>
      <c r="D91" s="80">
        <v>84</v>
      </c>
      <c r="E91" s="58" t="str">
        <f t="shared" si="1"/>
        <v>Development, Publication and Advocacy of the Seventh (7th) Philippine Human Development Report/UNDP/Human Development Network Foundation, Inc. (UNDP)</v>
      </c>
      <c r="F91" s="58" t="s">
        <v>323</v>
      </c>
      <c r="G91" s="16" t="s">
        <v>8</v>
      </c>
      <c r="H91" s="73">
        <v>0.14599899999999999</v>
      </c>
    </row>
    <row r="92" spans="1:8" ht="31.5" x14ac:dyDescent="0.25">
      <c r="A92" s="6" t="s">
        <v>102</v>
      </c>
      <c r="B92" s="16" t="s">
        <v>101</v>
      </c>
      <c r="C92" s="39" t="s">
        <v>204</v>
      </c>
      <c r="D92" s="80">
        <v>85</v>
      </c>
      <c r="E92" s="58" t="str">
        <f t="shared" si="1"/>
        <v>UNDP Response to Early Recovery of Typhoon affected areas in Mindanao (TY Bopha)/UNDP/UNDP (DFAT)</v>
      </c>
      <c r="F92" s="58" t="s">
        <v>324</v>
      </c>
      <c r="G92" s="16" t="s">
        <v>8</v>
      </c>
      <c r="H92" s="59">
        <v>1.8074440000000001</v>
      </c>
    </row>
    <row r="93" spans="1:8" ht="15.75" x14ac:dyDescent="0.25">
      <c r="A93" s="6" t="s">
        <v>103</v>
      </c>
      <c r="B93" s="16" t="s">
        <v>101</v>
      </c>
      <c r="C93" s="39" t="s">
        <v>205</v>
      </c>
      <c r="D93" s="80">
        <v>86</v>
      </c>
      <c r="E93" s="58" t="str">
        <f t="shared" si="1"/>
        <v xml:space="preserve">UNDP Response to Early Recovery/UNDP/UNDP </v>
      </c>
      <c r="F93" s="58" t="s">
        <v>325</v>
      </c>
      <c r="G93" s="16" t="s">
        <v>8</v>
      </c>
      <c r="H93" s="74">
        <v>0.1</v>
      </c>
    </row>
    <row r="94" spans="1:8" ht="47.25" customHeight="1" x14ac:dyDescent="0.25">
      <c r="A94" s="6" t="s">
        <v>104</v>
      </c>
      <c r="B94" s="16" t="s">
        <v>101</v>
      </c>
      <c r="C94" s="39" t="s">
        <v>206</v>
      </c>
      <c r="D94" s="80">
        <v>87</v>
      </c>
      <c r="E94" s="58" t="str">
        <f t="shared" si="1"/>
        <v>Effective Management of TY Haiyan affected areas/UNDP/UNDP (Fédération Internationale de Football Association, Adam Smith International )</v>
      </c>
      <c r="F94" s="58" t="s">
        <v>326</v>
      </c>
      <c r="G94" s="16" t="s">
        <v>8</v>
      </c>
      <c r="H94" s="74">
        <v>0.329237</v>
      </c>
    </row>
    <row r="95" spans="1:8" ht="15.75" x14ac:dyDescent="0.25">
      <c r="A95" s="6" t="s">
        <v>105</v>
      </c>
      <c r="B95" s="16" t="s">
        <v>101</v>
      </c>
      <c r="C95" s="39" t="s">
        <v>205</v>
      </c>
      <c r="D95" s="80">
        <v>88</v>
      </c>
      <c r="E95" s="58" t="str">
        <f t="shared" si="1"/>
        <v xml:space="preserve">Engagement Facility (I)/UNDP/UNDP </v>
      </c>
      <c r="F95" s="58" t="s">
        <v>327</v>
      </c>
      <c r="G95" s="36" t="s">
        <v>5</v>
      </c>
      <c r="H95" s="60">
        <v>1.162266</v>
      </c>
    </row>
    <row r="96" spans="1:8" ht="15.75" x14ac:dyDescent="0.25">
      <c r="A96" s="6" t="s">
        <v>106</v>
      </c>
      <c r="B96" s="16" t="s">
        <v>101</v>
      </c>
      <c r="C96" s="39" t="s">
        <v>101</v>
      </c>
      <c r="D96" s="80">
        <v>89</v>
      </c>
      <c r="E96" s="58" t="str">
        <f t="shared" si="1"/>
        <v>Engagement Facility (II)/UNDP/UNDP</v>
      </c>
      <c r="F96" s="58" t="s">
        <v>328</v>
      </c>
      <c r="G96" s="36" t="s">
        <v>5</v>
      </c>
      <c r="H96" s="59">
        <v>0.1711</v>
      </c>
    </row>
    <row r="97" spans="1:8" ht="47.25" x14ac:dyDescent="0.25">
      <c r="A97" s="6" t="s">
        <v>107</v>
      </c>
      <c r="B97" s="16" t="s">
        <v>101</v>
      </c>
      <c r="C97" s="39" t="s">
        <v>207</v>
      </c>
      <c r="D97" s="80">
        <v>90</v>
      </c>
      <c r="E97" s="58" t="str">
        <f t="shared" si="1"/>
        <v>Development for RE Applications Mainstreaming &amp; Market Sustainability (Project Preparatory Grant)/UNDP/UNDP (European Commission)</v>
      </c>
      <c r="F97" s="58" t="s">
        <v>329</v>
      </c>
      <c r="G97" s="36" t="s">
        <v>9</v>
      </c>
      <c r="H97" s="59">
        <v>0.1</v>
      </c>
    </row>
    <row r="98" spans="1:8" ht="31.5" x14ac:dyDescent="0.25">
      <c r="A98" s="6" t="s">
        <v>108</v>
      </c>
      <c r="B98" s="16" t="s">
        <v>101</v>
      </c>
      <c r="C98" s="39" t="s">
        <v>208</v>
      </c>
      <c r="D98" s="80">
        <v>91</v>
      </c>
      <c r="E98" s="58" t="str">
        <f t="shared" si="1"/>
        <v>Promotion of Low Carbon Urban Transport System (Project Preparatory Grant)/UNDP/UNDP (GEF)</v>
      </c>
      <c r="F98" s="58" t="s">
        <v>330</v>
      </c>
      <c r="G98" s="36" t="s">
        <v>9</v>
      </c>
      <c r="H98" s="73">
        <v>0.16500000000000001</v>
      </c>
    </row>
    <row r="99" spans="1:8" ht="48" customHeight="1" x14ac:dyDescent="0.25">
      <c r="A99" s="6" t="s">
        <v>109</v>
      </c>
      <c r="B99" s="16" t="s">
        <v>101</v>
      </c>
      <c r="C99" s="39" t="s">
        <v>208</v>
      </c>
      <c r="D99" s="80">
        <v>92</v>
      </c>
      <c r="E99" s="58" t="str">
        <f t="shared" si="1"/>
        <v>Implementation Sustainable Land Management Practices to Address Land Degradation and Mitigate Effects of Drought (Project Preparatory Grant)/UNDP/UNDP (GEF)</v>
      </c>
      <c r="F99" s="58" t="s">
        <v>331</v>
      </c>
      <c r="G99" s="36" t="s">
        <v>9</v>
      </c>
      <c r="H99" s="59">
        <v>0.02</v>
      </c>
    </row>
    <row r="100" spans="1:8" ht="31.5" x14ac:dyDescent="0.25">
      <c r="A100" s="6" t="s">
        <v>110</v>
      </c>
      <c r="B100" s="16" t="s">
        <v>101</v>
      </c>
      <c r="C100" s="39" t="s">
        <v>208</v>
      </c>
      <c r="D100" s="80">
        <v>93</v>
      </c>
      <c r="E100" s="58" t="str">
        <f t="shared" si="1"/>
        <v>Indigenous Communities Conserved Areas (Project Preparatory Grant)/UNDP/UNDP (GEF)</v>
      </c>
      <c r="F100" s="58" t="s">
        <v>332</v>
      </c>
      <c r="G100" s="36" t="s">
        <v>9</v>
      </c>
      <c r="H100" s="59">
        <v>7.4999999999999997E-2</v>
      </c>
    </row>
    <row r="101" spans="1:8" ht="33" customHeight="1" x14ac:dyDescent="0.25">
      <c r="A101" s="6" t="s">
        <v>111</v>
      </c>
      <c r="B101" s="34" t="s">
        <v>112</v>
      </c>
      <c r="C101" s="39" t="s">
        <v>209</v>
      </c>
      <c r="D101" s="80">
        <v>94</v>
      </c>
      <c r="E101" s="58" t="str">
        <f t="shared" si="1"/>
        <v>Transforming Conflicts in Sulu and Basilan through People to People Engagement/USAID/The Asia Foundation</v>
      </c>
      <c r="F101" s="58" t="s">
        <v>333</v>
      </c>
      <c r="G101" s="36" t="s">
        <v>5</v>
      </c>
      <c r="H101" s="59">
        <v>1.0860000000000001</v>
      </c>
    </row>
    <row r="102" spans="1:8" ht="31.5" x14ac:dyDescent="0.25">
      <c r="A102" s="6" t="s">
        <v>113</v>
      </c>
      <c r="B102" s="34" t="s">
        <v>112</v>
      </c>
      <c r="C102" s="39" t="s">
        <v>209</v>
      </c>
      <c r="D102" s="80">
        <v>95</v>
      </c>
      <c r="E102" s="58" t="str">
        <f t="shared" si="1"/>
        <v>Applying the 3B's to Land Conflict in Mindanao (A3B to Land Conflict)/USAID/The Asia Foundation</v>
      </c>
      <c r="F102" s="58" t="s">
        <v>334</v>
      </c>
      <c r="G102" s="36" t="s">
        <v>5</v>
      </c>
      <c r="H102" s="59">
        <v>1.054</v>
      </c>
    </row>
    <row r="103" spans="1:8" ht="47.25" x14ac:dyDescent="0.25">
      <c r="A103" s="6" t="s">
        <v>114</v>
      </c>
      <c r="B103" s="34" t="s">
        <v>112</v>
      </c>
      <c r="C103" s="39" t="s">
        <v>210</v>
      </c>
      <c r="D103" s="80">
        <v>96</v>
      </c>
      <c r="E103" s="58" t="str">
        <f t="shared" si="1"/>
        <v>Women, Peace and Security: Increasing Participation of Women in Conflict Areas in Mindanao (WPS)/USAID/Miriam College Foundation, Inc.</v>
      </c>
      <c r="F103" s="58" t="s">
        <v>335</v>
      </c>
      <c r="G103" s="36" t="s">
        <v>5</v>
      </c>
      <c r="H103" s="59">
        <v>0.497</v>
      </c>
    </row>
    <row r="104" spans="1:8" ht="15.75" x14ac:dyDescent="0.25">
      <c r="A104" s="6" t="s">
        <v>115</v>
      </c>
      <c r="B104" s="34" t="s">
        <v>112</v>
      </c>
      <c r="C104" s="39" t="s">
        <v>211</v>
      </c>
      <c r="D104" s="80">
        <v>97</v>
      </c>
      <c r="E104" s="58" t="str">
        <f t="shared" si="1"/>
        <v>Phil-Am Fund/USAID/Various NGOs</v>
      </c>
      <c r="F104" s="58" t="s">
        <v>336</v>
      </c>
      <c r="G104" s="36" t="s">
        <v>6</v>
      </c>
      <c r="H104" s="59">
        <v>24</v>
      </c>
    </row>
    <row r="105" spans="1:8" ht="32.25" customHeight="1" x14ac:dyDescent="0.25">
      <c r="A105" s="6" t="s">
        <v>116</v>
      </c>
      <c r="B105" s="34" t="s">
        <v>112</v>
      </c>
      <c r="C105" s="39" t="s">
        <v>212</v>
      </c>
      <c r="D105" s="80">
        <v>98</v>
      </c>
      <c r="E105" s="58" t="str">
        <f t="shared" si="1"/>
        <v>Micro-Enterprise Disaster Assistance (MIDAS) Fund for Resilient Program/USAID/Philippine Business for Socal Progress</v>
      </c>
      <c r="F105" s="58" t="s">
        <v>337</v>
      </c>
      <c r="G105" s="36" t="s">
        <v>9</v>
      </c>
      <c r="H105" s="59">
        <v>4</v>
      </c>
    </row>
    <row r="106" spans="1:8" ht="31.5" x14ac:dyDescent="0.25">
      <c r="A106" s="6" t="s">
        <v>117</v>
      </c>
      <c r="B106" s="34" t="s">
        <v>112</v>
      </c>
      <c r="C106" s="39" t="s">
        <v>213</v>
      </c>
      <c r="D106" s="80">
        <v>99</v>
      </c>
      <c r="E106" s="58" t="str">
        <f t="shared" si="1"/>
        <v>Development Credit Authority Loan Portfolio Guarantee 1/USAID/BPI and BPI Family Savings</v>
      </c>
      <c r="F106" s="58" t="s">
        <v>338</v>
      </c>
      <c r="G106" s="36" t="s">
        <v>9</v>
      </c>
      <c r="H106" s="59">
        <v>1.242</v>
      </c>
    </row>
    <row r="107" spans="1:8" ht="45" customHeight="1" x14ac:dyDescent="0.25">
      <c r="A107" s="6" t="s">
        <v>118</v>
      </c>
      <c r="B107" s="34" t="s">
        <v>112</v>
      </c>
      <c r="C107" s="39" t="s">
        <v>214</v>
      </c>
      <c r="D107" s="80">
        <v>100</v>
      </c>
      <c r="E107" s="58" t="str">
        <f t="shared" si="1"/>
        <v>Development Credit Authority Loan Portfolio Guarantee 2/USAID/Security Bank Corporation, Philippine Business Bank, Philippine Savings Bank, and BPI Leasing. </v>
      </c>
      <c r="F107" s="58" t="s">
        <v>339</v>
      </c>
      <c r="G107" s="36" t="s">
        <v>9</v>
      </c>
      <c r="H107" s="59">
        <v>1.6619999999999999</v>
      </c>
    </row>
    <row r="108" spans="1:8" ht="31.5" x14ac:dyDescent="0.25">
      <c r="A108" s="6" t="s">
        <v>119</v>
      </c>
      <c r="B108" s="34" t="s">
        <v>112</v>
      </c>
      <c r="C108" s="39" t="s">
        <v>215</v>
      </c>
      <c r="D108" s="80">
        <v>101</v>
      </c>
      <c r="E108" s="58" t="str">
        <f t="shared" si="1"/>
        <v>Strengthening the Capacity of Civil Society Organizations in the Phils./USAID/Civil society organizations</v>
      </c>
      <c r="F108" s="58" t="s">
        <v>340</v>
      </c>
      <c r="G108" s="36" t="s">
        <v>5</v>
      </c>
      <c r="H108" s="59">
        <v>1.4970000000000001</v>
      </c>
    </row>
    <row r="109" spans="1:8" ht="31.5" x14ac:dyDescent="0.25">
      <c r="A109" s="6" t="s">
        <v>120</v>
      </c>
      <c r="B109" s="34" t="s">
        <v>112</v>
      </c>
      <c r="C109" s="39" t="s">
        <v>216</v>
      </c>
      <c r="D109" s="80">
        <v>102</v>
      </c>
      <c r="E109" s="58" t="str">
        <f t="shared" si="1"/>
        <v>Assistance for Commodities Purchase for Tebow CURE Hospital/USAID/CURE Philippines</v>
      </c>
      <c r="F109" s="58" t="s">
        <v>341</v>
      </c>
      <c r="G109" s="16" t="s">
        <v>8</v>
      </c>
      <c r="H109" s="59">
        <v>0.375</v>
      </c>
    </row>
    <row r="110" spans="1:8" ht="30.75" x14ac:dyDescent="0.3">
      <c r="A110" s="6" t="s">
        <v>121</v>
      </c>
      <c r="B110" s="34" t="s">
        <v>112</v>
      </c>
      <c r="C110" s="47" t="s">
        <v>217</v>
      </c>
      <c r="D110" s="80">
        <v>103</v>
      </c>
      <c r="E110" s="58" t="str">
        <f t="shared" si="1"/>
        <v>Energy Policy and Development Program/USAID/UPEcon Foundation</v>
      </c>
      <c r="F110" s="58" t="s">
        <v>342</v>
      </c>
      <c r="G110" s="16" t="s">
        <v>7</v>
      </c>
      <c r="H110" s="59">
        <v>4.95</v>
      </c>
    </row>
    <row r="111" spans="1:8" ht="33" customHeight="1" x14ac:dyDescent="0.3">
      <c r="A111" s="17" t="s">
        <v>122</v>
      </c>
      <c r="B111" s="34" t="s">
        <v>123</v>
      </c>
      <c r="C111" s="40" t="s">
        <v>218</v>
      </c>
      <c r="D111" s="80">
        <v>104</v>
      </c>
      <c r="E111" s="58" t="str">
        <f t="shared" si="1"/>
        <v>Multi-donor Facility-PH Mindanao Reconstruction and Development/WB/Intnl Lbr Org Country Office Philippines</v>
      </c>
      <c r="F111" s="58" t="s">
        <v>343</v>
      </c>
      <c r="G111" s="16" t="s">
        <v>8</v>
      </c>
      <c r="H111" s="60">
        <v>2.051059</v>
      </c>
    </row>
    <row r="112" spans="1:8" ht="21" customHeight="1" x14ac:dyDescent="0.3">
      <c r="A112" s="17" t="s">
        <v>124</v>
      </c>
      <c r="B112" s="34" t="s">
        <v>123</v>
      </c>
      <c r="C112" s="40" t="s">
        <v>219</v>
      </c>
      <c r="D112" s="80">
        <v>105</v>
      </c>
      <c r="E112" s="58" t="str">
        <f t="shared" si="1"/>
        <v>Philippines Public Health/WB/Population Services Pilipinas Inc.</v>
      </c>
      <c r="F112" s="58" t="s">
        <v>344</v>
      </c>
      <c r="G112" s="16" t="s">
        <v>8</v>
      </c>
      <c r="H112" s="60">
        <v>3.65</v>
      </c>
    </row>
    <row r="113" spans="1:8" ht="47.25" x14ac:dyDescent="0.3">
      <c r="A113" s="17" t="s">
        <v>125</v>
      </c>
      <c r="B113" s="34" t="s">
        <v>123</v>
      </c>
      <c r="C113" s="40" t="s">
        <v>220</v>
      </c>
      <c r="D113" s="80">
        <v>106</v>
      </c>
      <c r="E113" s="58" t="str">
        <f t="shared" si="1"/>
        <v>Philippines: Social Inclusion and Alternative Livelihood for the Informal Waste Sector/WB/Solid Waste Managmnt Asscn - Philippines</v>
      </c>
      <c r="F113" s="58" t="s">
        <v>345</v>
      </c>
      <c r="G113" s="16" t="s">
        <v>8</v>
      </c>
      <c r="H113" s="60">
        <v>2.8581340000000002</v>
      </c>
    </row>
    <row r="114" spans="1:8" ht="31.5" x14ac:dyDescent="0.3">
      <c r="A114" s="17" t="s">
        <v>122</v>
      </c>
      <c r="B114" s="34" t="s">
        <v>123</v>
      </c>
      <c r="C114" s="40" t="s">
        <v>221</v>
      </c>
      <c r="D114" s="80">
        <v>107</v>
      </c>
      <c r="E114" s="58" t="str">
        <f t="shared" si="1"/>
        <v>Multi-donor Facility-PH Mindanao Reconstruction and Development/WB/MinLand Foundation, Inc.</v>
      </c>
      <c r="F114" s="58" t="s">
        <v>346</v>
      </c>
      <c r="G114" s="16" t="s">
        <v>8</v>
      </c>
      <c r="H114" s="60">
        <v>8.3000000000000007</v>
      </c>
    </row>
    <row r="115" spans="1:8" ht="31.5" x14ac:dyDescent="0.3">
      <c r="A115" s="17" t="s">
        <v>122</v>
      </c>
      <c r="B115" s="34" t="s">
        <v>123</v>
      </c>
      <c r="C115" s="40" t="s">
        <v>222</v>
      </c>
      <c r="D115" s="80">
        <v>108</v>
      </c>
      <c r="E115" s="58" t="str">
        <f t="shared" si="1"/>
        <v>Multi-donor Facility-PH Mindanao Reconstruction and Development/WB/CSFI</v>
      </c>
      <c r="F115" s="58" t="s">
        <v>347</v>
      </c>
      <c r="G115" s="16" t="s">
        <v>8</v>
      </c>
      <c r="H115" s="60">
        <v>5.38</v>
      </c>
    </row>
    <row r="116" spans="1:8" ht="30.75" customHeight="1" x14ac:dyDescent="0.25">
      <c r="A116" s="18" t="s">
        <v>126</v>
      </c>
      <c r="B116" s="19" t="s">
        <v>50</v>
      </c>
      <c r="C116" s="48" t="s">
        <v>223</v>
      </c>
      <c r="D116" s="80">
        <v>109</v>
      </c>
      <c r="E116" s="58" t="str">
        <f t="shared" si="1"/>
        <v>Local Governance Support for LED/CIDA/Canadian Urban Institute and Colleges Institutes of Canada</v>
      </c>
      <c r="F116" s="58" t="s">
        <v>348</v>
      </c>
      <c r="G116" s="36" t="s">
        <v>5</v>
      </c>
      <c r="H116" s="64">
        <v>16.209900027016499</v>
      </c>
    </row>
    <row r="117" spans="1:8" ht="30" x14ac:dyDescent="0.25">
      <c r="A117" s="20" t="s">
        <v>127</v>
      </c>
      <c r="B117" s="19" t="s">
        <v>50</v>
      </c>
      <c r="C117" s="48" t="s">
        <v>224</v>
      </c>
      <c r="D117" s="80">
        <v>110</v>
      </c>
      <c r="E117" s="58" t="str">
        <f t="shared" si="1"/>
        <v>Enabling Local Ownership of Development/CIDA/Inter Pares Program</v>
      </c>
      <c r="F117" s="58" t="s">
        <v>349</v>
      </c>
      <c r="G117" s="36" t="s">
        <v>5</v>
      </c>
      <c r="H117" s="64">
        <v>0.6168745011915675</v>
      </c>
    </row>
    <row r="118" spans="1:8" ht="30" x14ac:dyDescent="0.25">
      <c r="A118" s="21" t="s">
        <v>128</v>
      </c>
      <c r="B118" s="19" t="s">
        <v>50</v>
      </c>
      <c r="C118" s="48" t="s">
        <v>225</v>
      </c>
      <c r="D118" s="80">
        <v>111</v>
      </c>
      <c r="E118" s="58" t="str">
        <f t="shared" si="1"/>
        <v>Working Together for Poverty Eradication 2012-2017/CIDA/Development &amp; Peace</v>
      </c>
      <c r="F118" s="58" t="s">
        <v>350</v>
      </c>
      <c r="G118" s="36" t="s">
        <v>9</v>
      </c>
      <c r="H118" s="64">
        <v>2.0879115024896797</v>
      </c>
    </row>
    <row r="119" spans="1:8" ht="33" customHeight="1" x14ac:dyDescent="0.25">
      <c r="A119" s="21" t="s">
        <v>129</v>
      </c>
      <c r="B119" s="19" t="s">
        <v>50</v>
      </c>
      <c r="C119" s="48" t="s">
        <v>226</v>
      </c>
      <c r="D119" s="80">
        <v>112</v>
      </c>
      <c r="E119" s="58" t="str">
        <f t="shared" si="1"/>
        <v>Democratic Governance Programme/CIDA/Inst. of Public Administration of Canada</v>
      </c>
      <c r="F119" s="58" t="s">
        <v>351</v>
      </c>
      <c r="G119" s="36" t="s">
        <v>5</v>
      </c>
      <c r="H119" s="64">
        <v>0.34450592986207995</v>
      </c>
    </row>
    <row r="120" spans="1:8" ht="30" x14ac:dyDescent="0.25">
      <c r="A120" s="21" t="s">
        <v>130</v>
      </c>
      <c r="B120" s="19" t="s">
        <v>50</v>
      </c>
      <c r="C120" s="48" t="s">
        <v>227</v>
      </c>
      <c r="D120" s="80">
        <v>113</v>
      </c>
      <c r="E120" s="58" t="str">
        <f t="shared" si="1"/>
        <v>International Internship 2013-2014 (IYIP)/CIDA/Canadian Urban Institute -</v>
      </c>
      <c r="F120" s="58" t="s">
        <v>434</v>
      </c>
      <c r="G120" s="36" t="s">
        <v>5</v>
      </c>
      <c r="H120" s="64">
        <v>0.11166820000000001</v>
      </c>
    </row>
    <row r="121" spans="1:8" ht="30" x14ac:dyDescent="0.25">
      <c r="A121" s="21" t="s">
        <v>131</v>
      </c>
      <c r="B121" s="19" t="s">
        <v>50</v>
      </c>
      <c r="C121" s="48" t="s">
        <v>228</v>
      </c>
      <c r="D121" s="80">
        <v>114</v>
      </c>
      <c r="E121" s="58" t="str">
        <f t="shared" si="1"/>
        <v>Sustainable Livelihoods Through Cooperatives/CIDA/Canadian Cooperative Assn.</v>
      </c>
      <c r="F121" s="58" t="s">
        <v>352</v>
      </c>
      <c r="G121" s="36" t="s">
        <v>9</v>
      </c>
      <c r="H121" s="64">
        <v>1.4362278012059599</v>
      </c>
    </row>
    <row r="122" spans="1:8" ht="33" customHeight="1" x14ac:dyDescent="0.25">
      <c r="A122" s="21" t="s">
        <v>132</v>
      </c>
      <c r="B122" s="19" t="s">
        <v>50</v>
      </c>
      <c r="C122" s="48" t="s">
        <v>229</v>
      </c>
      <c r="D122" s="80">
        <v>115</v>
      </c>
      <c r="E122" s="58" t="str">
        <f t="shared" si="1"/>
        <v>Economic Growth Through Access to Financial Services/CIDA/Development International Desjardins</v>
      </c>
      <c r="F122" s="58" t="s">
        <v>353</v>
      </c>
      <c r="G122" s="36" t="s">
        <v>6</v>
      </c>
      <c r="H122" s="64">
        <v>0.7198252622363599</v>
      </c>
    </row>
    <row r="123" spans="1:8" ht="30" x14ac:dyDescent="0.25">
      <c r="A123" s="18" t="s">
        <v>133</v>
      </c>
      <c r="B123" s="19" t="s">
        <v>50</v>
      </c>
      <c r="C123" s="48" t="s">
        <v>230</v>
      </c>
      <c r="D123" s="80">
        <v>116</v>
      </c>
      <c r="E123" s="58" t="str">
        <f t="shared" si="1"/>
        <v>2009-2015 Volunteer Support Program/CIDA/Canadian Executing Services Orgn.</v>
      </c>
      <c r="F123" s="58" t="s">
        <v>354</v>
      </c>
      <c r="G123" s="16" t="s">
        <v>8</v>
      </c>
      <c r="H123" s="64">
        <v>1.8363564238837635</v>
      </c>
    </row>
    <row r="124" spans="1:8" ht="15.75" customHeight="1" x14ac:dyDescent="0.25">
      <c r="A124" s="21" t="s">
        <v>134</v>
      </c>
      <c r="B124" s="19" t="s">
        <v>50</v>
      </c>
      <c r="C124" s="48" t="s">
        <v>231</v>
      </c>
      <c r="D124" s="80">
        <v>117</v>
      </c>
      <c r="E124" s="58" t="str">
        <f t="shared" si="1"/>
        <v xml:space="preserve">2009-2015 Program Volunteer Sending /CIDA/Cuso International </v>
      </c>
      <c r="F124" s="58" t="s">
        <v>355</v>
      </c>
      <c r="G124" s="16" t="s">
        <v>8</v>
      </c>
      <c r="H124" s="64">
        <v>0.13303651994227211</v>
      </c>
    </row>
    <row r="125" spans="1:8" ht="12" customHeight="1" x14ac:dyDescent="0.25">
      <c r="A125" s="22" t="s">
        <v>135</v>
      </c>
      <c r="B125" s="19" t="s">
        <v>50</v>
      </c>
      <c r="C125" s="48" t="s">
        <v>232</v>
      </c>
      <c r="D125" s="80">
        <v>118</v>
      </c>
      <c r="E125" s="58" t="str">
        <f t="shared" si="1"/>
        <v>Typhoon Haiyan Philippines/CIDA/World Vision Cda 2014</v>
      </c>
      <c r="F125" s="58" t="s">
        <v>356</v>
      </c>
      <c r="G125" s="16" t="s">
        <v>8</v>
      </c>
      <c r="H125" s="64">
        <v>3.2419799999999999</v>
      </c>
    </row>
    <row r="126" spans="1:8" ht="15.75" x14ac:dyDescent="0.25">
      <c r="A126" s="21" t="s">
        <v>136</v>
      </c>
      <c r="B126" s="19" t="s">
        <v>50</v>
      </c>
      <c r="C126" s="48" t="s">
        <v>233</v>
      </c>
      <c r="D126" s="80">
        <v>119</v>
      </c>
      <c r="E126" s="58" t="str">
        <f t="shared" si="1"/>
        <v>Philippines Typhoon /CIDA/IFRC 2014</v>
      </c>
      <c r="F126" s="58" t="s">
        <v>357</v>
      </c>
      <c r="G126" s="16" t="s">
        <v>8</v>
      </c>
      <c r="H126" s="64">
        <v>5.4032999999999998</v>
      </c>
    </row>
    <row r="127" spans="1:8" ht="30" x14ac:dyDescent="0.25">
      <c r="A127" s="23" t="s">
        <v>137</v>
      </c>
      <c r="B127" s="24" t="s">
        <v>50</v>
      </c>
      <c r="C127" s="49" t="s">
        <v>234</v>
      </c>
      <c r="D127" s="80">
        <v>120</v>
      </c>
      <c r="E127" s="58" t="str">
        <f t="shared" si="1"/>
        <v>Philippines Tyhoon Hayian - Relief Items/CIDA/Canadian Red Cross 2013</v>
      </c>
      <c r="F127" s="58" t="s">
        <v>358</v>
      </c>
      <c r="G127" s="16" t="s">
        <v>8</v>
      </c>
      <c r="H127" s="75">
        <v>4.5027499999999998</v>
      </c>
    </row>
    <row r="128" spans="1:8" ht="27" customHeight="1" x14ac:dyDescent="0.25">
      <c r="A128" s="21" t="s">
        <v>138</v>
      </c>
      <c r="B128" s="19" t="s">
        <v>50</v>
      </c>
      <c r="C128" s="48" t="s">
        <v>235</v>
      </c>
      <c r="D128" s="80">
        <v>121</v>
      </c>
      <c r="E128" s="58" t="str">
        <f t="shared" si="1"/>
        <v>Country-level Programming/CIDA/International Comm. Of the Red Cross (ICRC) 2014</v>
      </c>
      <c r="F128" s="58" t="s">
        <v>359</v>
      </c>
      <c r="G128" s="16" t="s">
        <v>8</v>
      </c>
      <c r="H128" s="64">
        <v>0.44365595749999998</v>
      </c>
    </row>
    <row r="129" spans="1:8" ht="16.5" customHeight="1" x14ac:dyDescent="0.25">
      <c r="A129" s="21" t="s">
        <v>139</v>
      </c>
      <c r="B129" s="19" t="s">
        <v>50</v>
      </c>
      <c r="C129" s="48" t="s">
        <v>236</v>
      </c>
      <c r="D129" s="80">
        <v>122</v>
      </c>
      <c r="E129" s="58" t="str">
        <f t="shared" si="1"/>
        <v>Typhoon Philippines -Panay/CIDA/ Action Against Hunger</v>
      </c>
      <c r="F129" s="58" t="s">
        <v>360</v>
      </c>
      <c r="G129" s="16" t="s">
        <v>8</v>
      </c>
      <c r="H129" s="64">
        <v>1.5759624999999999</v>
      </c>
    </row>
    <row r="130" spans="1:8" ht="16.5" customHeight="1" x14ac:dyDescent="0.25">
      <c r="A130" s="21" t="s">
        <v>140</v>
      </c>
      <c r="B130" s="19" t="s">
        <v>50</v>
      </c>
      <c r="C130" s="48" t="s">
        <v>237</v>
      </c>
      <c r="D130" s="80">
        <v>123</v>
      </c>
      <c r="E130" s="58" t="str">
        <f t="shared" si="1"/>
        <v>Typhoon Philippines /CIDA/Leyte Action Against Hunger</v>
      </c>
      <c r="F130" s="58" t="s">
        <v>361</v>
      </c>
      <c r="G130" s="16" t="s">
        <v>8</v>
      </c>
      <c r="H130" s="64">
        <v>1.8010999999999999</v>
      </c>
    </row>
    <row r="131" spans="1:8" ht="30" x14ac:dyDescent="0.25">
      <c r="A131" s="21" t="s">
        <v>141</v>
      </c>
      <c r="B131" s="19" t="s">
        <v>50</v>
      </c>
      <c r="C131" s="48" t="s">
        <v>238</v>
      </c>
      <c r="D131" s="80">
        <v>124</v>
      </c>
      <c r="E131" s="58" t="str">
        <f t="shared" si="1"/>
        <v>Typhoon Hayan Philippines - /CIDA/Adventist Dev't and Relief Agency</v>
      </c>
      <c r="F131" s="58" t="s">
        <v>362</v>
      </c>
      <c r="G131" s="16" t="s">
        <v>8</v>
      </c>
      <c r="H131" s="64">
        <v>1.9812099999999999</v>
      </c>
    </row>
    <row r="132" spans="1:8" ht="30" x14ac:dyDescent="0.25">
      <c r="A132" s="22" t="s">
        <v>142</v>
      </c>
      <c r="B132" s="19" t="s">
        <v>50</v>
      </c>
      <c r="C132" s="48" t="s">
        <v>239</v>
      </c>
      <c r="D132" s="80">
        <v>125</v>
      </c>
      <c r="E132" s="58" t="str">
        <f t="shared" si="1"/>
        <v>Typhoon Haiyan Philippines -/CIDA/Christian Childrens Fund of Canada</v>
      </c>
      <c r="F132" s="58" t="s">
        <v>363</v>
      </c>
      <c r="G132" s="16" t="s">
        <v>8</v>
      </c>
      <c r="H132" s="64">
        <v>0.85552249999999996</v>
      </c>
    </row>
    <row r="133" spans="1:8" ht="16.5" customHeight="1" x14ac:dyDescent="0.25">
      <c r="A133" s="22" t="s">
        <v>142</v>
      </c>
      <c r="B133" s="19" t="s">
        <v>50</v>
      </c>
      <c r="C133" s="48" t="s">
        <v>240</v>
      </c>
      <c r="D133" s="80">
        <v>126</v>
      </c>
      <c r="E133" s="58" t="str">
        <f t="shared" si="1"/>
        <v>Typhoon Haiyan Philippines -/CIDA/Development and Peace</v>
      </c>
      <c r="F133" s="58" t="s">
        <v>364</v>
      </c>
      <c r="G133" s="16" t="s">
        <v>8</v>
      </c>
      <c r="H133" s="64">
        <v>1.8010999999999999</v>
      </c>
    </row>
    <row r="134" spans="1:8" ht="27.75" customHeight="1" x14ac:dyDescent="0.25">
      <c r="A134" s="25" t="s">
        <v>142</v>
      </c>
      <c r="B134" s="26" t="s">
        <v>50</v>
      </c>
      <c r="C134" s="50" t="s">
        <v>241</v>
      </c>
      <c r="D134" s="80">
        <v>127</v>
      </c>
      <c r="E134" s="58" t="str">
        <f t="shared" si="1"/>
        <v>Typhoon Haiyan Philippines -/CIDA/International Committee of Red Cross</v>
      </c>
      <c r="F134" s="58" t="s">
        <v>365</v>
      </c>
      <c r="G134" s="16" t="s">
        <v>8</v>
      </c>
      <c r="H134" s="64">
        <v>1.3508249999999999</v>
      </c>
    </row>
    <row r="135" spans="1:8" ht="15.75" x14ac:dyDescent="0.25">
      <c r="A135" s="22" t="s">
        <v>143</v>
      </c>
      <c r="B135" s="19" t="s">
        <v>50</v>
      </c>
      <c r="C135" s="48" t="s">
        <v>242</v>
      </c>
      <c r="D135" s="80">
        <v>128</v>
      </c>
      <c r="E135" s="58" t="str">
        <f t="shared" si="1"/>
        <v>Typhoon Haiyan Philippines - /CIDA/CARE 2014</v>
      </c>
      <c r="F135" s="58" t="s">
        <v>366</v>
      </c>
      <c r="G135" s="16" t="s">
        <v>8</v>
      </c>
      <c r="H135" s="64">
        <v>1.170715</v>
      </c>
    </row>
    <row r="136" spans="1:8" ht="18" customHeight="1" x14ac:dyDescent="0.25">
      <c r="A136" s="22" t="s">
        <v>143</v>
      </c>
      <c r="B136" s="19" t="s">
        <v>50</v>
      </c>
      <c r="C136" s="48" t="s">
        <v>243</v>
      </c>
      <c r="D136" s="80">
        <v>129</v>
      </c>
      <c r="E136" s="58" t="str">
        <f t="shared" si="1"/>
        <v>Typhoon Haiyan Philippines - /CIDA/Plan International Canada</v>
      </c>
      <c r="F136" s="58" t="s">
        <v>367</v>
      </c>
      <c r="G136" s="16" t="s">
        <v>8</v>
      </c>
      <c r="H136" s="64">
        <v>1.3508249999999999</v>
      </c>
    </row>
    <row r="137" spans="1:8" ht="18" customHeight="1" x14ac:dyDescent="0.25">
      <c r="A137" s="22" t="s">
        <v>135</v>
      </c>
      <c r="B137" s="19" t="s">
        <v>50</v>
      </c>
      <c r="C137" s="48" t="s">
        <v>244</v>
      </c>
      <c r="D137" s="80">
        <v>130</v>
      </c>
      <c r="E137" s="58" t="str">
        <f t="shared" ref="E137:E169" si="2">CONCATENATE(A137,"/",B137,"/",C137)</f>
        <v xml:space="preserve">Typhoon Haiyan Philippines/CIDA/Save the Children Canada </v>
      </c>
      <c r="F137" s="58" t="s">
        <v>368</v>
      </c>
      <c r="G137" s="16" t="s">
        <v>8</v>
      </c>
      <c r="H137" s="64">
        <v>1.8010999999999999</v>
      </c>
    </row>
    <row r="138" spans="1:8" ht="33.75" customHeight="1" x14ac:dyDescent="0.25">
      <c r="A138" s="22" t="s">
        <v>135</v>
      </c>
      <c r="B138" s="19" t="s">
        <v>50</v>
      </c>
      <c r="C138" s="48" t="s">
        <v>245</v>
      </c>
      <c r="D138" s="80">
        <v>131</v>
      </c>
      <c r="E138" s="58" t="str">
        <f t="shared" si="2"/>
        <v>Typhoon Haiyan Philippines/CIDA/Centre for International Studies &amp; Cooperation</v>
      </c>
      <c r="F138" s="58" t="s">
        <v>369</v>
      </c>
      <c r="G138" s="16" t="s">
        <v>8</v>
      </c>
      <c r="H138" s="64">
        <v>0.67541249999999997</v>
      </c>
    </row>
    <row r="139" spans="1:8" ht="15.75" x14ac:dyDescent="0.25">
      <c r="A139" s="22" t="s">
        <v>144</v>
      </c>
      <c r="B139" s="19" t="s">
        <v>50</v>
      </c>
      <c r="C139" s="48" t="s">
        <v>246</v>
      </c>
      <c r="D139" s="80">
        <v>132</v>
      </c>
      <c r="E139" s="58" t="str">
        <f t="shared" si="2"/>
        <v xml:space="preserve">Typhoon Haiyan /CIDA/GlobalMedic </v>
      </c>
      <c r="F139" s="58" t="s">
        <v>370</v>
      </c>
      <c r="G139" s="16" t="s">
        <v>8</v>
      </c>
      <c r="H139" s="64">
        <v>0.40524749999999998</v>
      </c>
    </row>
    <row r="140" spans="1:8" ht="30" x14ac:dyDescent="0.25">
      <c r="A140" s="22" t="s">
        <v>135</v>
      </c>
      <c r="B140" s="19" t="s">
        <v>50</v>
      </c>
      <c r="C140" s="48" t="s">
        <v>247</v>
      </c>
      <c r="D140" s="80">
        <v>133</v>
      </c>
      <c r="E140" s="58" t="str">
        <f t="shared" si="2"/>
        <v>Typhoon Haiyan Philippines/CIDA/Handicap International Canada</v>
      </c>
      <c r="F140" s="58" t="s">
        <v>371</v>
      </c>
      <c r="G140" s="16" t="s">
        <v>8</v>
      </c>
      <c r="H140" s="64">
        <v>1.4859074999999999</v>
      </c>
    </row>
    <row r="141" spans="1:8" ht="30" x14ac:dyDescent="0.25">
      <c r="A141" s="22" t="s">
        <v>135</v>
      </c>
      <c r="B141" s="19" t="s">
        <v>50</v>
      </c>
      <c r="C141" s="48" t="s">
        <v>248</v>
      </c>
      <c r="D141" s="80">
        <v>134</v>
      </c>
      <c r="E141" s="58" t="str">
        <f t="shared" si="2"/>
        <v>Typhoon Haiyan Philippines/CIDA/Hope International Development Agency</v>
      </c>
      <c r="F141" s="58" t="s">
        <v>372</v>
      </c>
      <c r="G141" s="16" t="s">
        <v>8</v>
      </c>
      <c r="H141" s="64">
        <v>1.3508249999999999</v>
      </c>
    </row>
    <row r="142" spans="1:8" ht="17.25" customHeight="1" x14ac:dyDescent="0.25">
      <c r="A142" s="22" t="s">
        <v>135</v>
      </c>
      <c r="B142" s="19" t="s">
        <v>50</v>
      </c>
      <c r="C142" s="48" t="s">
        <v>249</v>
      </c>
      <c r="D142" s="80">
        <v>135</v>
      </c>
      <c r="E142" s="58" t="str">
        <f t="shared" si="2"/>
        <v>Typhoon Haiyan Philippines/CIDA/Humanity First Canada</v>
      </c>
      <c r="F142" s="58" t="s">
        <v>373</v>
      </c>
      <c r="G142" s="16" t="s">
        <v>8</v>
      </c>
      <c r="H142" s="64">
        <v>0.22513749999999999</v>
      </c>
    </row>
    <row r="143" spans="1:8" ht="15.75" x14ac:dyDescent="0.25">
      <c r="A143" s="22" t="s">
        <v>135</v>
      </c>
      <c r="B143" s="19" t="s">
        <v>50</v>
      </c>
      <c r="C143" s="48" t="s">
        <v>250</v>
      </c>
      <c r="D143" s="80">
        <v>136</v>
      </c>
      <c r="E143" s="58" t="str">
        <f t="shared" si="2"/>
        <v>Typhoon Haiyan Philippines/CIDA/World Renew</v>
      </c>
      <c r="F143" s="58" t="s">
        <v>374</v>
      </c>
      <c r="G143" s="16" t="s">
        <v>8</v>
      </c>
      <c r="H143" s="64">
        <v>1.2607699999999999</v>
      </c>
    </row>
    <row r="144" spans="1:8" ht="15.75" x14ac:dyDescent="0.25">
      <c r="A144" s="21" t="s">
        <v>145</v>
      </c>
      <c r="B144" s="19" t="s">
        <v>50</v>
      </c>
      <c r="C144" s="48" t="s">
        <v>251</v>
      </c>
      <c r="D144" s="80">
        <v>137</v>
      </c>
      <c r="E144" s="58" t="str">
        <f t="shared" si="2"/>
        <v>Typhoon Rammasun Philippines/CIDA/ CRCS 2014</v>
      </c>
      <c r="F144" s="58" t="s">
        <v>375</v>
      </c>
      <c r="G144" s="16" t="s">
        <v>8</v>
      </c>
      <c r="H144" s="64">
        <v>0.22513749999999999</v>
      </c>
    </row>
    <row r="145" spans="1:8" ht="15.75" x14ac:dyDescent="0.25">
      <c r="A145" s="21" t="s">
        <v>146</v>
      </c>
      <c r="B145" s="19" t="s">
        <v>50</v>
      </c>
      <c r="C145" s="48" t="s">
        <v>252</v>
      </c>
      <c r="D145" s="80">
        <v>138</v>
      </c>
      <c r="E145" s="58" t="str">
        <f t="shared" si="2"/>
        <v>Hagupit in Philippines /CIDA/Global Medic</v>
      </c>
      <c r="F145" s="58" t="s">
        <v>376</v>
      </c>
      <c r="G145" s="16" t="s">
        <v>8</v>
      </c>
      <c r="H145" s="64">
        <v>9.0054999999999996E-2</v>
      </c>
    </row>
    <row r="146" spans="1:8" ht="61.5" customHeight="1" x14ac:dyDescent="0.25">
      <c r="A146" s="27" t="s">
        <v>147</v>
      </c>
      <c r="B146" s="35" t="s">
        <v>52</v>
      </c>
      <c r="C146" s="51" t="s">
        <v>253</v>
      </c>
      <c r="D146" s="80">
        <v>139</v>
      </c>
      <c r="E146" s="58" t="str">
        <f t="shared" si="2"/>
        <v>Recognition of the Rights of Indigneous Peoples in the Autonomous region of Muslim Mindanao (ARMM) for their Empowerment and Sustainable Development/EU/Insitute for Autonomy and Governance and Development Consultants</v>
      </c>
      <c r="F146" s="58" t="s">
        <v>377</v>
      </c>
      <c r="G146" s="36" t="s">
        <v>5</v>
      </c>
      <c r="H146" s="63">
        <v>0.86747830000000004</v>
      </c>
    </row>
    <row r="147" spans="1:8" ht="60" x14ac:dyDescent="0.25">
      <c r="A147" s="27" t="s">
        <v>148</v>
      </c>
      <c r="B147" s="35" t="s">
        <v>52</v>
      </c>
      <c r="C147" s="51" t="s">
        <v>254</v>
      </c>
      <c r="D147" s="80">
        <v>140</v>
      </c>
      <c r="E147" s="58" t="str">
        <f t="shared" si="2"/>
        <v>Strengthening  Inclusive and Conflict-Sensitive Economic Governance of Ancestral Lands Through Indigenous Peoples, Local Governments and Business Sector Partnerships/EU/local NGOs</v>
      </c>
      <c r="F147" s="58" t="s">
        <v>378</v>
      </c>
      <c r="G147" s="36" t="s">
        <v>5</v>
      </c>
      <c r="H147" s="63">
        <v>0.74830989739999998</v>
      </c>
    </row>
    <row r="148" spans="1:8" ht="60.75" customHeight="1" x14ac:dyDescent="0.25">
      <c r="A148" s="27" t="s">
        <v>149</v>
      </c>
      <c r="B148" s="35" t="s">
        <v>52</v>
      </c>
      <c r="C148" s="51" t="s">
        <v>255</v>
      </c>
      <c r="D148" s="80">
        <v>141</v>
      </c>
      <c r="E148" s="58" t="str">
        <f t="shared" si="2"/>
        <v>Partnerships for Integrity and Job Creation-Local Governments and Civil Society Coperate for Integrity and Transparent, Effective, Small Business Registraton and Promotion Procedures/EU/Makati Business Club; ECCP and 3 leagues</v>
      </c>
      <c r="F148" s="58" t="s">
        <v>379</v>
      </c>
      <c r="G148" s="36" t="s">
        <v>5</v>
      </c>
      <c r="H148" s="63">
        <v>1.0575665464000001</v>
      </c>
    </row>
    <row r="149" spans="1:8" ht="45" x14ac:dyDescent="0.25">
      <c r="A149" s="27" t="s">
        <v>150</v>
      </c>
      <c r="B149" s="35" t="s">
        <v>52</v>
      </c>
      <c r="C149" s="51" t="s">
        <v>254</v>
      </c>
      <c r="D149" s="80">
        <v>142</v>
      </c>
      <c r="E149" s="58" t="str">
        <f t="shared" si="2"/>
        <v>Revenue Enhancement by Strengthening and Optimising the Utiisation of Resources and CSO Engagement in Local Governance/EU/local NGOs</v>
      </c>
      <c r="F149" s="58" t="s">
        <v>380</v>
      </c>
      <c r="G149" s="36" t="s">
        <v>5</v>
      </c>
      <c r="H149" s="63">
        <v>1.1430899999999999</v>
      </c>
    </row>
    <row r="150" spans="1:8" ht="34.5" customHeight="1" x14ac:dyDescent="0.25">
      <c r="A150" s="28" t="s">
        <v>151</v>
      </c>
      <c r="B150" s="35" t="s">
        <v>52</v>
      </c>
      <c r="C150" s="52" t="s">
        <v>256</v>
      </c>
      <c r="D150" s="80">
        <v>143</v>
      </c>
      <c r="E150" s="58" t="str">
        <f t="shared" si="2"/>
        <v xml:space="preserve">Community-based Approach in Combatting Child Labor in Hazardous Industries in Plantations and Mining/EU/EILER </v>
      </c>
      <c r="F150" s="58" t="s">
        <v>381</v>
      </c>
      <c r="G150" s="16" t="s">
        <v>8</v>
      </c>
      <c r="H150" s="63">
        <v>0.51273437850699999</v>
      </c>
    </row>
    <row r="151" spans="1:8" ht="60" x14ac:dyDescent="0.25">
      <c r="A151" s="28" t="s">
        <v>152</v>
      </c>
      <c r="B151" s="35" t="s">
        <v>52</v>
      </c>
      <c r="C151" s="52" t="s">
        <v>257</v>
      </c>
      <c r="D151" s="80">
        <v>144</v>
      </c>
      <c r="E151" s="58" t="str">
        <f t="shared" si="2"/>
        <v>Use of Evidence-based Approach to Human Rights Documentation and Monitoring for the Protection of Human Rights Defenders and their families, and in the fight against Impunity/EU/Medical Action Group</v>
      </c>
      <c r="F151" s="58" t="s">
        <v>382</v>
      </c>
      <c r="G151" s="16" t="s">
        <v>8</v>
      </c>
      <c r="H151" s="63">
        <v>0.63356398300000005</v>
      </c>
    </row>
    <row r="152" spans="1:8" ht="45" x14ac:dyDescent="0.25">
      <c r="A152" s="28" t="s">
        <v>153</v>
      </c>
      <c r="B152" s="35" t="s">
        <v>52</v>
      </c>
      <c r="C152" s="52" t="s">
        <v>258</v>
      </c>
      <c r="D152" s="80">
        <v>145</v>
      </c>
      <c r="E152" s="58" t="str">
        <f t="shared" si="2"/>
        <v xml:space="preserve">Community Education, Advocacy and Social Mobilization to Eliminate Child Labour (CEASE-CL) in Negros Occidental/EU/Quidan Kaisahan - Negros Occidental Inc. </v>
      </c>
      <c r="F152" s="58" t="s">
        <v>383</v>
      </c>
      <c r="G152" s="16" t="s">
        <v>8</v>
      </c>
      <c r="H152" s="63">
        <v>0.4305639</v>
      </c>
    </row>
    <row r="153" spans="1:8" ht="30" x14ac:dyDescent="0.25">
      <c r="A153" s="28" t="s">
        <v>154</v>
      </c>
      <c r="B153" s="35" t="s">
        <v>52</v>
      </c>
      <c r="C153" s="52" t="s">
        <v>259</v>
      </c>
      <c r="D153" s="80">
        <v>146</v>
      </c>
      <c r="E153" s="58" t="str">
        <f t="shared" si="2"/>
        <v xml:space="preserve">Collective Action to Promote Non-violent Protective Society for Children/EU/Plan International </v>
      </c>
      <c r="F153" s="58" t="s">
        <v>384</v>
      </c>
      <c r="G153" s="16" t="s">
        <v>8</v>
      </c>
      <c r="H153" s="63">
        <v>0.63505</v>
      </c>
    </row>
    <row r="154" spans="1:8" ht="47.25" customHeight="1" x14ac:dyDescent="0.25">
      <c r="A154" s="28" t="s">
        <v>155</v>
      </c>
      <c r="B154" s="35" t="s">
        <v>52</v>
      </c>
      <c r="C154" s="52" t="s">
        <v>260</v>
      </c>
      <c r="D154" s="80">
        <v>147</v>
      </c>
      <c r="E154" s="58" t="str">
        <f t="shared" si="2"/>
        <v>Citizens Participation in Monitoring pf LGU Performance and Development Planning for Poverty Reduction/EU/Caucus of Development NGO Networks (CODE NGO)</v>
      </c>
      <c r="F154" s="58" t="s">
        <v>385</v>
      </c>
      <c r="G154" s="36" t="s">
        <v>5</v>
      </c>
      <c r="H154" s="63">
        <v>0.95226382549999999</v>
      </c>
    </row>
    <row r="155" spans="1:8" ht="45.75" customHeight="1" x14ac:dyDescent="0.25">
      <c r="A155" s="29" t="s">
        <v>156</v>
      </c>
      <c r="B155" s="35" t="s">
        <v>52</v>
      </c>
      <c r="C155" s="53" t="s">
        <v>261</v>
      </c>
      <c r="D155" s="80">
        <v>148</v>
      </c>
      <c r="E155" s="58" t="str">
        <f t="shared" si="2"/>
        <v>Empowering Communities and Local Government Units in Implementing Inclusive Development Programs in the Philippines/EU/Suomen Punainen Risti (Finnish Red Cross)</v>
      </c>
      <c r="F155" s="58" t="s">
        <v>386</v>
      </c>
      <c r="G155" s="16" t="s">
        <v>8</v>
      </c>
      <c r="H155" s="63">
        <v>1.1430836495000001</v>
      </c>
    </row>
    <row r="156" spans="1:8" ht="30.75" customHeight="1" x14ac:dyDescent="0.25">
      <c r="A156" s="30" t="s">
        <v>157</v>
      </c>
      <c r="B156" s="35" t="s">
        <v>52</v>
      </c>
      <c r="C156" s="54" t="s">
        <v>262</v>
      </c>
      <c r="D156" s="80">
        <v>149</v>
      </c>
      <c r="E156" s="58" t="str">
        <f t="shared" si="2"/>
        <v>Emerging Champions for Biodiversity Conservation and Improved Ecosystem Services/EU/Relief International - UK</v>
      </c>
      <c r="F156" s="58" t="s">
        <v>387</v>
      </c>
      <c r="G156" s="36" t="s">
        <v>9</v>
      </c>
      <c r="H156" s="63">
        <v>1.5659913866999999</v>
      </c>
    </row>
    <row r="157" spans="1:8" ht="42.75" customHeight="1" x14ac:dyDescent="0.25">
      <c r="A157" s="30" t="s">
        <v>158</v>
      </c>
      <c r="B157" s="35" t="s">
        <v>52</v>
      </c>
      <c r="C157" s="54" t="s">
        <v>263</v>
      </c>
      <c r="D157" s="80">
        <v>150</v>
      </c>
      <c r="E157" s="58" t="str">
        <f t="shared" si="2"/>
        <v>Increasing Use of Effective Contraception Methods by Urban Poor in Metro Manila/EU/Save the Children (UK) - Likhaan Center for Women's Health, Inc</v>
      </c>
      <c r="F157" s="58" t="s">
        <v>388</v>
      </c>
      <c r="G157" s="16" t="s">
        <v>8</v>
      </c>
      <c r="H157" s="63">
        <v>1.2383474999999999</v>
      </c>
    </row>
    <row r="158" spans="1:8" ht="45" customHeight="1" x14ac:dyDescent="0.25">
      <c r="A158" s="30" t="s">
        <v>159</v>
      </c>
      <c r="B158" s="35" t="s">
        <v>52</v>
      </c>
      <c r="C158" s="54" t="s">
        <v>264</v>
      </c>
      <c r="D158" s="80">
        <v>151</v>
      </c>
      <c r="E158" s="58" t="str">
        <f t="shared" si="2"/>
        <v>Increasing the Uptake of High Efficiency Motors (HEMs) and Drive Systems in Philippine Industries/EU/INSTITUTE OF INTEGRATED ELECTRICAL ENGINEERS OF THE PHILIPPINES INC</v>
      </c>
      <c r="F158" s="58" t="s">
        <v>435</v>
      </c>
      <c r="G158" s="36" t="s">
        <v>6</v>
      </c>
      <c r="H158" s="63">
        <v>2.002154</v>
      </c>
    </row>
    <row r="159" spans="1:8" ht="30.75" customHeight="1" x14ac:dyDescent="0.25">
      <c r="A159" s="30" t="s">
        <v>160</v>
      </c>
      <c r="B159" s="35" t="s">
        <v>52</v>
      </c>
      <c r="C159" s="54" t="s">
        <v>265</v>
      </c>
      <c r="D159" s="80">
        <v>152</v>
      </c>
      <c r="E159" s="58" t="str">
        <f t="shared" si="2"/>
        <v>Zero Carbon Resorts towards Sustainable Development of the 
Tourism Sector in the Philippines and Thailand/EU/GrAT</v>
      </c>
      <c r="F159" s="58" t="s">
        <v>389</v>
      </c>
      <c r="G159" s="36" t="s">
        <v>6</v>
      </c>
      <c r="H159" s="63">
        <v>2.323026</v>
      </c>
    </row>
    <row r="160" spans="1:8" ht="15.75" x14ac:dyDescent="0.25">
      <c r="A160" s="30" t="s">
        <v>161</v>
      </c>
      <c r="B160" s="35" t="s">
        <v>52</v>
      </c>
      <c r="C160" s="54" t="s">
        <v>266</v>
      </c>
      <c r="D160" s="80">
        <v>153</v>
      </c>
      <c r="E160" s="58" t="str">
        <f t="shared" si="2"/>
        <v>Lead Paint Elimination Project/EU/IPEN</v>
      </c>
      <c r="F160" s="58" t="s">
        <v>390</v>
      </c>
      <c r="G160" s="36" t="s">
        <v>9</v>
      </c>
      <c r="H160" s="63">
        <v>1.7639279999999999</v>
      </c>
    </row>
    <row r="161" spans="1:8" ht="45" x14ac:dyDescent="0.25">
      <c r="A161" s="31" t="s">
        <v>162</v>
      </c>
      <c r="B161" s="19" t="s">
        <v>163</v>
      </c>
      <c r="C161" s="55" t="s">
        <v>267</v>
      </c>
      <c r="D161" s="80">
        <v>154</v>
      </c>
      <c r="E161" s="58" t="str">
        <f t="shared" si="2"/>
        <v>Italian Assistance to the Agrarian Reform Community Development Support Program /Italy/Development and Cooperation Office of the Italian Embassy</v>
      </c>
      <c r="F161" s="58" t="s">
        <v>391</v>
      </c>
      <c r="G161" s="36" t="s">
        <v>9</v>
      </c>
      <c r="H161" s="76">
        <v>1.7665767372880001</v>
      </c>
    </row>
    <row r="162" spans="1:8" ht="30" x14ac:dyDescent="0.25">
      <c r="A162" s="20" t="s">
        <v>164</v>
      </c>
      <c r="B162" s="19" t="s">
        <v>165</v>
      </c>
      <c r="C162" s="56" t="s">
        <v>268</v>
      </c>
      <c r="D162" s="80">
        <v>155</v>
      </c>
      <c r="E162" s="58" t="str">
        <f t="shared" si="2"/>
        <v>The Project for the Improvement of Water Supply System in Metropolitan Cebu Water District/JICA/MCDW</v>
      </c>
      <c r="F162" s="58" t="s">
        <v>392</v>
      </c>
      <c r="G162" s="16" t="s">
        <v>7</v>
      </c>
      <c r="H162" s="76">
        <v>10.252000000000001</v>
      </c>
    </row>
    <row r="163" spans="1:8" ht="45" x14ac:dyDescent="0.25">
      <c r="A163" s="20" t="s">
        <v>166</v>
      </c>
      <c r="B163" s="19" t="s">
        <v>167</v>
      </c>
      <c r="C163" s="56" t="s">
        <v>269</v>
      </c>
      <c r="D163" s="80">
        <v>156</v>
      </c>
      <c r="E163" s="58" t="str">
        <f t="shared" si="2"/>
        <v>The Appropriate Technology Project of Ylang-ylang Oil Extraction in the Philippines using Patent Information*/KOICA/PhilMech</v>
      </c>
      <c r="F163" s="58" t="s">
        <v>437</v>
      </c>
      <c r="G163" s="36" t="s">
        <v>9</v>
      </c>
      <c r="H163" s="64">
        <v>0.45</v>
      </c>
    </row>
    <row r="164" spans="1:8" ht="60.75" customHeight="1" x14ac:dyDescent="0.25">
      <c r="A164" s="20" t="s">
        <v>168</v>
      </c>
      <c r="B164" s="19" t="s">
        <v>101</v>
      </c>
      <c r="C164" s="56" t="s">
        <v>270</v>
      </c>
      <c r="D164" s="80">
        <v>157</v>
      </c>
      <c r="E164" s="58" t="str">
        <f t="shared" si="2"/>
        <v>Promoting the Rights - and enhancing the participation - of women in the Bangsamoro Peace Consolidation and Development Process (Women in the Bangsamoro)/UNDP/Regional Human Rights Commission (UNDP)</v>
      </c>
      <c r="F164" s="58" t="s">
        <v>436</v>
      </c>
      <c r="G164" s="36" t="s">
        <v>5</v>
      </c>
      <c r="H164" s="64">
        <v>1.9153238100000001</v>
      </c>
    </row>
    <row r="165" spans="1:8" ht="60.75" customHeight="1" x14ac:dyDescent="0.25">
      <c r="A165" s="20" t="s">
        <v>169</v>
      </c>
      <c r="B165" s="19" t="s">
        <v>101</v>
      </c>
      <c r="C165" s="56" t="s">
        <v>271</v>
      </c>
      <c r="D165" s="80">
        <v>158</v>
      </c>
      <c r="E165" s="58" t="str">
        <f t="shared" si="2"/>
        <v>Supporting the Transition to Bangsamoro: Strengthening the Regional Human Rights Infrastructure in the Autonomous Region in Muslim Mindanao (ARMM)/UNDP/Regional Human Rights Commission (European Commission and UNDP)</v>
      </c>
      <c r="F165" s="58" t="s">
        <v>393</v>
      </c>
      <c r="G165" s="36" t="s">
        <v>5</v>
      </c>
      <c r="H165" s="64">
        <v>1.3192379999999999</v>
      </c>
    </row>
    <row r="166" spans="1:8" ht="30" x14ac:dyDescent="0.25">
      <c r="A166" s="20" t="s">
        <v>170</v>
      </c>
      <c r="B166" s="19" t="s">
        <v>171</v>
      </c>
      <c r="C166" s="56" t="s">
        <v>272</v>
      </c>
      <c r="D166" s="80">
        <v>159</v>
      </c>
      <c r="E166" s="58" t="str">
        <f t="shared" si="2"/>
        <v>Health Leadership and Governance Program/USAid/Zuelling Family Foundation</v>
      </c>
      <c r="F166" s="58" t="s">
        <v>394</v>
      </c>
      <c r="G166" s="16" t="s">
        <v>8</v>
      </c>
      <c r="H166" s="64">
        <v>1.599</v>
      </c>
    </row>
    <row r="167" spans="1:8" ht="30" x14ac:dyDescent="0.25">
      <c r="A167" s="20" t="s">
        <v>121</v>
      </c>
      <c r="B167" s="19" t="s">
        <v>171</v>
      </c>
      <c r="C167" s="56" t="s">
        <v>273</v>
      </c>
      <c r="D167" s="80">
        <v>160</v>
      </c>
      <c r="E167" s="58" t="str">
        <f t="shared" si="2"/>
        <v xml:space="preserve">Energy Policy and Development Program/USAid/Upecon Foundation </v>
      </c>
      <c r="F167" s="58" t="s">
        <v>395</v>
      </c>
      <c r="G167" s="36" t="s">
        <v>6</v>
      </c>
      <c r="H167" s="64">
        <v>4.95</v>
      </c>
    </row>
    <row r="168" spans="1:8" ht="30" x14ac:dyDescent="0.25">
      <c r="A168" s="20" t="s">
        <v>172</v>
      </c>
      <c r="B168" s="19" t="s">
        <v>123</v>
      </c>
      <c r="C168" s="56" t="s">
        <v>274</v>
      </c>
      <c r="D168" s="80">
        <v>161</v>
      </c>
      <c r="E168" s="58" t="str">
        <f t="shared" si="2"/>
        <v>Guarding the Integrity of the Conditional Cash Transfer Program/WB/Concerned Citizens of Abra for Good Govt</v>
      </c>
      <c r="F168" s="58" t="s">
        <v>396</v>
      </c>
      <c r="G168" s="36" t="s">
        <v>5</v>
      </c>
      <c r="H168" s="64">
        <v>0.8</v>
      </c>
    </row>
    <row r="169" spans="1:8" ht="17.25" customHeight="1" x14ac:dyDescent="0.25">
      <c r="A169" s="32" t="s">
        <v>173</v>
      </c>
      <c r="B169" s="33" t="s">
        <v>174</v>
      </c>
      <c r="C169" s="57" t="s">
        <v>275</v>
      </c>
      <c r="D169" s="80">
        <v>162</v>
      </c>
      <c r="E169" s="58" t="str">
        <f t="shared" si="2"/>
        <v>166 Units of Classrooms/China/Philippine Red Cross Society</v>
      </c>
      <c r="F169" s="58" t="s">
        <v>397</v>
      </c>
      <c r="G169" s="16" t="s">
        <v>8</v>
      </c>
      <c r="H169" s="76">
        <v>0</v>
      </c>
    </row>
  </sheetData>
  <mergeCells count="4">
    <mergeCell ref="D7:F7"/>
    <mergeCell ref="D3:H3"/>
    <mergeCell ref="D5:H5"/>
    <mergeCell ref="D4:H4"/>
  </mergeCells>
  <printOptions horizontalCentered="1"/>
  <pageMargins left="0.7" right="0.41" top="0.52" bottom="0.44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2-f</vt:lpstr>
      <vt:lpstr>'Annex 2-f'!Print_Titles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Justine B. Gatdula</dc:creator>
  <cp:lastModifiedBy>Mark Justine B. Gatdula</cp:lastModifiedBy>
  <cp:lastPrinted>2015-06-29T14:31:11Z</cp:lastPrinted>
  <dcterms:created xsi:type="dcterms:W3CDTF">2015-06-24T11:57:40Z</dcterms:created>
  <dcterms:modified xsi:type="dcterms:W3CDTF">2015-06-29T15:07:47Z</dcterms:modified>
</cp:coreProperties>
</file>